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OKUP" sheetId="1" r:id="rId4"/>
    <sheet state="visible" name="COSTS LIST VERTICAL" sheetId="2" r:id="rId5"/>
    <sheet state="visible" name="VLOOKUP XLOOKUP" sheetId="3" r:id="rId6"/>
    <sheet state="visible" name="HLOOKUP XLOOKUP" sheetId="4" r:id="rId7"/>
    <sheet state="visible" name="COSTS LIST HORIZONTAL" sheetId="5" r:id="rId8"/>
    <sheet state="visible" name="INDEX MATCH" sheetId="6" r:id="rId9"/>
    <sheet state="visible" name="JOPAEXCEL" sheetId="7" r:id="rId10"/>
  </sheets>
  <definedNames/>
  <calcPr/>
  <extLst>
    <ext uri="GoogleSheetsCustomDataVersion2">
      <go:sheetsCustomData xmlns:go="http://customooxmlschemas.google.com/" r:id="rId11" roundtripDataChecksum="JDpLAVPS8Jg6GO3TUnwvX84RGE+OM5apJNgzhXP/E9I="/>
    </ext>
  </extLst>
</workbook>
</file>

<file path=xl/sharedStrings.xml><?xml version="1.0" encoding="utf-8"?>
<sst xmlns="http://schemas.openxmlformats.org/spreadsheetml/2006/main" count="990" uniqueCount="59">
  <si>
    <r>
      <rPr>
        <rFont val="Calibri"/>
        <b/>
        <color rgb="FF595959"/>
        <sz val="26.0"/>
      </rPr>
      <t>=</t>
    </r>
    <r>
      <rPr>
        <rFont val="Calibri"/>
        <b/>
        <color rgb="FFFF0000"/>
        <sz val="26.0"/>
      </rPr>
      <t>V</t>
    </r>
    <r>
      <rPr>
        <rFont val="Calibri"/>
        <b/>
        <color rgb="FF595959"/>
        <sz val="26.0"/>
      </rPr>
      <t xml:space="preserve">LOOKUP(  )      </t>
    </r>
    <r>
      <rPr>
        <rFont val="Calibri"/>
        <b/>
        <color rgb="FF595959"/>
        <sz val="16.0"/>
      </rPr>
      <t xml:space="preserve">&gt; Search in </t>
    </r>
    <r>
      <rPr>
        <rFont val="Calibri"/>
        <b/>
        <color rgb="FFFF0000"/>
        <sz val="16.0"/>
      </rPr>
      <t>V</t>
    </r>
    <r>
      <rPr>
        <rFont val="Calibri"/>
        <b/>
        <color rgb="FF595959"/>
        <sz val="16.0"/>
      </rPr>
      <t>ertical tables.</t>
    </r>
  </si>
  <si>
    <r>
      <rPr>
        <rFont val="Calibri"/>
        <b/>
        <color rgb="FF595959"/>
        <sz val="26.0"/>
      </rPr>
      <t>=</t>
    </r>
    <r>
      <rPr>
        <rFont val="Calibri"/>
        <b/>
        <color rgb="FFFF0000"/>
        <sz val="26.0"/>
      </rPr>
      <t>H</t>
    </r>
    <r>
      <rPr>
        <rFont val="Calibri"/>
        <b/>
        <color rgb="FF595959"/>
        <sz val="26.0"/>
      </rPr>
      <t xml:space="preserve">LOOKUP(  )      </t>
    </r>
    <r>
      <rPr>
        <rFont val="Calibri"/>
        <b/>
        <color rgb="FF595959"/>
        <sz val="16.0"/>
      </rPr>
      <t xml:space="preserve">&gt; Search in </t>
    </r>
    <r>
      <rPr>
        <rFont val="Calibri"/>
        <b/>
        <color rgb="FFFF0000"/>
        <sz val="16.0"/>
      </rPr>
      <t>H</t>
    </r>
    <r>
      <rPr>
        <rFont val="Calibri"/>
        <b/>
        <color rgb="FF595959"/>
        <sz val="16.0"/>
      </rPr>
      <t>orizontal tables.</t>
    </r>
  </si>
  <si>
    <r>
      <rPr>
        <rFont val="Calibri"/>
        <b/>
        <color rgb="FF595959"/>
        <sz val="26.0"/>
      </rPr>
      <t>=</t>
    </r>
    <r>
      <rPr>
        <rFont val="Calibri"/>
        <b/>
        <color rgb="FFFF0000"/>
        <sz val="26.0"/>
      </rPr>
      <t>X</t>
    </r>
    <r>
      <rPr>
        <rFont val="Calibri"/>
        <b/>
        <color rgb="FF595959"/>
        <sz val="26.0"/>
      </rPr>
      <t xml:space="preserve">LOOKUP(  )      </t>
    </r>
    <r>
      <rPr>
        <rFont val="Calibri"/>
        <b/>
        <color rgb="FF595959"/>
        <sz val="16.0"/>
      </rPr>
      <t xml:space="preserve">&gt; Can replace </t>
    </r>
    <r>
      <rPr>
        <rFont val="Calibri"/>
        <b/>
        <color rgb="FFFF0000"/>
        <sz val="16.0"/>
      </rPr>
      <t>V</t>
    </r>
    <r>
      <rPr>
        <rFont val="Calibri"/>
        <b/>
        <color rgb="FF595959"/>
        <sz val="16.0"/>
      </rPr>
      <t xml:space="preserve">lookup and </t>
    </r>
    <r>
      <rPr>
        <rFont val="Calibri"/>
        <b/>
        <color rgb="FFFF0000"/>
        <sz val="16.0"/>
      </rPr>
      <t>H</t>
    </r>
    <r>
      <rPr>
        <rFont val="Calibri"/>
        <b/>
        <color rgb="FF595959"/>
        <sz val="16.0"/>
      </rPr>
      <t>lookup.</t>
    </r>
    <r>
      <rPr>
        <rFont val="Calibri"/>
        <b/>
        <color rgb="FF0070C0"/>
        <sz val="8.0"/>
      </rPr>
      <t xml:space="preserve"> Only present in newer Excel versions.</t>
    </r>
  </si>
  <si>
    <r>
      <rPr>
        <rFont val="Calibri"/>
        <b/>
        <color rgb="FF595959"/>
        <sz val="26.0"/>
      </rPr>
      <t xml:space="preserve">=INDEX + MATCH(  )      </t>
    </r>
    <r>
      <rPr>
        <rFont val="Calibri"/>
        <b/>
        <color rgb="FF595959"/>
        <sz val="16.0"/>
      </rPr>
      <t xml:space="preserve">&gt; Can replace </t>
    </r>
    <r>
      <rPr>
        <rFont val="Calibri"/>
        <b/>
        <color rgb="FFFF0000"/>
        <sz val="16.0"/>
      </rPr>
      <t>V</t>
    </r>
    <r>
      <rPr>
        <rFont val="Calibri"/>
        <b/>
        <color rgb="FF595959"/>
        <sz val="16.0"/>
      </rPr>
      <t xml:space="preserve">lookup and </t>
    </r>
    <r>
      <rPr>
        <rFont val="Calibri"/>
        <b/>
        <color rgb="FFFF0000"/>
        <sz val="16.0"/>
      </rPr>
      <t>H</t>
    </r>
    <r>
      <rPr>
        <rFont val="Calibri"/>
        <b/>
        <color rgb="FF595959"/>
        <sz val="16.0"/>
      </rPr>
      <t>lookup.</t>
    </r>
  </si>
  <si>
    <t>UPDATE DATE</t>
  </si>
  <si>
    <t>LOCATION</t>
  </si>
  <si>
    <t>PRODUCT NAME</t>
  </si>
  <si>
    <t>BRAND NAME</t>
  </si>
  <si>
    <t>COST</t>
  </si>
  <si>
    <t>A1</t>
  </si>
  <si>
    <t>Probiotic</t>
  </si>
  <si>
    <t>B002</t>
  </si>
  <si>
    <t>A2</t>
  </si>
  <si>
    <t>Vitamin C</t>
  </si>
  <si>
    <t>B004</t>
  </si>
  <si>
    <t>A3</t>
  </si>
  <si>
    <t>Krill Oil</t>
  </si>
  <si>
    <t>B1</t>
  </si>
  <si>
    <t>Zinc</t>
  </si>
  <si>
    <t>B003</t>
  </si>
  <si>
    <t>B2</t>
  </si>
  <si>
    <t>Collagen</t>
  </si>
  <si>
    <t>B3</t>
  </si>
  <si>
    <t>Calcium</t>
  </si>
  <si>
    <t>C2</t>
  </si>
  <si>
    <t>Multivitamin</t>
  </si>
  <si>
    <t>C3</t>
  </si>
  <si>
    <t>NAC (N-Acetyl Cysteine)</t>
  </si>
  <si>
    <t>B001</t>
  </si>
  <si>
    <t>D1</t>
  </si>
  <si>
    <t>Protein Powder</t>
  </si>
  <si>
    <t>D2</t>
  </si>
  <si>
    <t>Green Tea</t>
  </si>
  <si>
    <t>D3</t>
  </si>
  <si>
    <t>Multimineral</t>
  </si>
  <si>
    <t>E3</t>
  </si>
  <si>
    <t>Vitamin K</t>
  </si>
  <si>
    <t>F1</t>
  </si>
  <si>
    <t>B-12</t>
  </si>
  <si>
    <t>F2</t>
  </si>
  <si>
    <t>Fish Oil</t>
  </si>
  <si>
    <t>F3</t>
  </si>
  <si>
    <t>Joint Health</t>
  </si>
  <si>
    <t>G1</t>
  </si>
  <si>
    <t>Fiber</t>
  </si>
  <si>
    <t>G2</t>
  </si>
  <si>
    <t>Magnesium</t>
  </si>
  <si>
    <t>G3</t>
  </si>
  <si>
    <t>Digestive Enzymes</t>
  </si>
  <si>
    <t>H1</t>
  </si>
  <si>
    <t>B-Complex</t>
  </si>
  <si>
    <t>ORDER DATE</t>
  </si>
  <si>
    <t>SALES PERSON</t>
  </si>
  <si>
    <t>PRICE</t>
  </si>
  <si>
    <t>GROSS PROFIT</t>
  </si>
  <si>
    <t>SHELF LOCATION</t>
  </si>
  <si>
    <t>John</t>
  </si>
  <si>
    <t>Anna</t>
  </si>
  <si>
    <t>JOPAEXCEL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</si>
</sst>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409]d\-mmm"/>
    <numFmt numFmtId="165" formatCode="_(&quot;$&quot;* #,##0.00_);_(&quot;$&quot;* \(#,##0.00\);_(&quot;$&quot;* &quot;-&quot;??_);_(@_)"/>
  </numFmts>
  <fonts count="6">
    <font>
      <sz val="11.0"/>
      <color theme="1"/>
      <name val="Calibri"/>
      <scheme val="minor"/>
    </font>
    <font>
      <b/>
      <sz val="26.0"/>
      <color rgb="FF595959"/>
      <name val="Calibri"/>
    </font>
    <font>
      <b/>
      <sz val="11.0"/>
      <color theme="0"/>
      <name val="Calibri"/>
    </font>
    <font>
      <sz val="11.0"/>
      <color theme="1"/>
      <name val="Calibri"/>
    </font>
    <font>
      <sz val="9.0"/>
      <color theme="1"/>
      <name val="Calibri"/>
    </font>
    <font>
      <color theme="1"/>
      <name val="Calibri"/>
      <scheme val="minor"/>
    </font>
  </fonts>
  <fills count="7">
    <fill>
      <patternFill patternType="none"/>
    </fill>
    <fill>
      <patternFill patternType="lightGray"/>
    </fill>
    <fill>
      <patternFill patternType="solid">
        <fgColor theme="8"/>
        <bgColor theme="8"/>
      </patternFill>
    </fill>
    <fill>
      <patternFill patternType="solid">
        <fgColor rgb="FFFBE4D5"/>
        <bgColor rgb="FFFBE4D5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00B050"/>
        <bgColor rgb="FF00B05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7F7F7F"/>
      </left>
      <right/>
      <top/>
      <bottom/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center"/>
    </xf>
    <xf borderId="1" fillId="2" fontId="2" numFmtId="0" xfId="0" applyAlignment="1" applyBorder="1" applyFill="1" applyFont="1">
      <alignment horizontal="center" vertical="center"/>
    </xf>
    <xf borderId="0" fillId="0" fontId="3" numFmtId="164" xfId="0" applyAlignment="1" applyFont="1" applyNumberFormat="1">
      <alignment horizontal="center" vertical="center"/>
    </xf>
    <xf borderId="2" fillId="3" fontId="3" numFmtId="0" xfId="0" applyAlignment="1" applyBorder="1" applyFill="1" applyFont="1">
      <alignment horizontal="center" vertical="center"/>
    </xf>
    <xf borderId="2" fillId="4" fontId="3" numFmtId="0" xfId="0" applyAlignment="1" applyBorder="1" applyFill="1" applyFont="1">
      <alignment horizontal="left" vertical="center"/>
    </xf>
    <xf borderId="0" fillId="0" fontId="3" numFmtId="0" xfId="0" applyAlignment="1" applyFont="1">
      <alignment horizontal="center" vertical="center"/>
    </xf>
    <xf borderId="2" fillId="5" fontId="3" numFmtId="165" xfId="0" applyAlignment="1" applyBorder="1" applyFill="1" applyFont="1" applyNumberFormat="1">
      <alignment horizontal="center" vertical="center"/>
    </xf>
    <xf borderId="3" fillId="6" fontId="2" numFmtId="0" xfId="0" applyAlignment="1" applyBorder="1" applyFill="1" applyFont="1">
      <alignment horizontal="center" vertical="center"/>
    </xf>
    <xf borderId="4" fillId="6" fontId="2" numFmtId="0" xfId="0" applyAlignment="1" applyBorder="1" applyFont="1">
      <alignment horizontal="center" vertical="center"/>
    </xf>
    <xf borderId="3" fillId="0" fontId="3" numFmtId="14" xfId="0" applyAlignment="1" applyBorder="1" applyFont="1" applyNumberFormat="1">
      <alignment horizontal="center" vertical="center"/>
    </xf>
    <xf borderId="3" fillId="0" fontId="3" numFmtId="0" xfId="0" applyAlignment="1" applyBorder="1" applyFont="1">
      <alignment horizontal="left" vertical="center"/>
    </xf>
    <xf borderId="3" fillId="0" fontId="3" numFmtId="0" xfId="0" applyAlignment="1" applyBorder="1" applyFont="1">
      <alignment horizontal="center" vertical="center"/>
    </xf>
    <xf borderId="3" fillId="4" fontId="3" numFmtId="0" xfId="0" applyAlignment="1" applyBorder="1" applyFont="1">
      <alignment horizontal="left" vertical="center"/>
    </xf>
    <xf borderId="3" fillId="5" fontId="3" numFmtId="165" xfId="0" applyAlignment="1" applyBorder="1" applyFont="1" applyNumberFormat="1">
      <alignment horizontal="center" shrinkToFit="0" vertical="center" wrapText="1"/>
    </xf>
    <xf borderId="3" fillId="0" fontId="3" numFmtId="165" xfId="0" applyAlignment="1" applyBorder="1" applyFont="1" applyNumberFormat="1">
      <alignment horizontal="center" vertical="center"/>
    </xf>
    <xf borderId="3" fillId="3" fontId="3" numFmtId="0" xfId="0" applyAlignment="1" applyBorder="1" applyFont="1">
      <alignment horizontal="left" shrinkToFit="0" vertical="center" wrapText="1"/>
    </xf>
    <xf borderId="1" fillId="2" fontId="2" numFmtId="0" xfId="0" applyAlignment="1" applyBorder="1" applyFont="1">
      <alignment horizontal="left" shrinkToFit="0" vertical="center" wrapText="1"/>
    </xf>
    <xf borderId="2" fillId="4" fontId="4" numFmtId="0" xfId="0" applyAlignment="1" applyBorder="1" applyFont="1">
      <alignment horizontal="left" shrinkToFit="0" vertical="center" wrapText="1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6" width="8.71"/>
  </cols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1" t="s">
        <v>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showGridLines="0" workbookViewId="0"/>
  </sheetViews>
  <sheetFormatPr customHeight="1" defaultColWidth="14.43" defaultRowHeight="15.0"/>
  <cols>
    <col customWidth="1" min="1" max="1" width="15.0"/>
    <col customWidth="1" min="2" max="2" width="12.14"/>
    <col customWidth="1" min="3" max="3" width="23.43"/>
    <col customWidth="1" min="4" max="4" width="13.57"/>
    <col customWidth="1" min="5" max="5" width="13.29"/>
    <col customWidth="1" min="6" max="26" width="8.71"/>
  </cols>
  <sheetData>
    <row r="1">
      <c r="A1" s="2" t="s">
        <v>4</v>
      </c>
      <c r="B1" s="2" t="s">
        <v>5</v>
      </c>
      <c r="C1" s="2" t="s">
        <v>6</v>
      </c>
      <c r="D1" s="2" t="s">
        <v>7</v>
      </c>
      <c r="E1" s="2" t="s">
        <v>8</v>
      </c>
    </row>
    <row r="2">
      <c r="A2" s="3">
        <v>45292.0</v>
      </c>
      <c r="B2" s="4" t="s">
        <v>9</v>
      </c>
      <c r="C2" s="5" t="s">
        <v>10</v>
      </c>
      <c r="D2" s="6" t="s">
        <v>11</v>
      </c>
      <c r="E2" s="7">
        <v>76.3</v>
      </c>
    </row>
    <row r="3">
      <c r="A3" s="3">
        <v>45292.5</v>
      </c>
      <c r="B3" s="4" t="s">
        <v>12</v>
      </c>
      <c r="C3" s="5" t="s">
        <v>13</v>
      </c>
      <c r="D3" s="6" t="s">
        <v>14</v>
      </c>
      <c r="E3" s="7">
        <v>64.7</v>
      </c>
    </row>
    <row r="4">
      <c r="A4" s="3">
        <v>45293.0</v>
      </c>
      <c r="B4" s="4" t="s">
        <v>15</v>
      </c>
      <c r="C4" s="5" t="s">
        <v>16</v>
      </c>
      <c r="D4" s="6" t="s">
        <v>14</v>
      </c>
      <c r="E4" s="7">
        <v>84.6</v>
      </c>
    </row>
    <row r="5">
      <c r="A5" s="3">
        <v>45293.5</v>
      </c>
      <c r="B5" s="4" t="s">
        <v>17</v>
      </c>
      <c r="C5" s="5" t="s">
        <v>18</v>
      </c>
      <c r="D5" s="6" t="s">
        <v>19</v>
      </c>
      <c r="E5" s="7">
        <v>68.8</v>
      </c>
    </row>
    <row r="6">
      <c r="A6" s="3">
        <v>45294.0</v>
      </c>
      <c r="B6" s="4" t="s">
        <v>20</v>
      </c>
      <c r="C6" s="5" t="s">
        <v>21</v>
      </c>
      <c r="D6" s="6" t="s">
        <v>19</v>
      </c>
      <c r="E6" s="7">
        <v>60.6</v>
      </c>
    </row>
    <row r="7">
      <c r="A7" s="3">
        <v>45294.5</v>
      </c>
      <c r="B7" s="4" t="s">
        <v>22</v>
      </c>
      <c r="C7" s="5" t="s">
        <v>23</v>
      </c>
      <c r="D7" s="6" t="s">
        <v>11</v>
      </c>
      <c r="E7" s="7">
        <v>89.9</v>
      </c>
    </row>
    <row r="8">
      <c r="A8" s="3">
        <v>45295.5</v>
      </c>
      <c r="B8" s="4" t="s">
        <v>24</v>
      </c>
      <c r="C8" s="5" t="s">
        <v>25</v>
      </c>
      <c r="D8" s="6" t="s">
        <v>11</v>
      </c>
      <c r="E8" s="7">
        <v>94.9</v>
      </c>
    </row>
    <row r="9">
      <c r="A9" s="3">
        <v>45296.0</v>
      </c>
      <c r="B9" s="4" t="s">
        <v>26</v>
      </c>
      <c r="C9" s="5" t="s">
        <v>27</v>
      </c>
      <c r="D9" s="6" t="s">
        <v>28</v>
      </c>
      <c r="E9" s="7">
        <v>69.4</v>
      </c>
    </row>
    <row r="10">
      <c r="A10" s="3">
        <v>45296.5</v>
      </c>
      <c r="B10" s="4" t="s">
        <v>29</v>
      </c>
      <c r="C10" s="5" t="s">
        <v>30</v>
      </c>
      <c r="D10" s="6" t="s">
        <v>28</v>
      </c>
      <c r="E10" s="7">
        <v>77.7</v>
      </c>
    </row>
    <row r="11">
      <c r="A11" s="3">
        <v>45297.0</v>
      </c>
      <c r="B11" s="4" t="s">
        <v>31</v>
      </c>
      <c r="C11" s="5" t="s">
        <v>32</v>
      </c>
      <c r="D11" s="6" t="s">
        <v>28</v>
      </c>
      <c r="E11" s="7">
        <v>62.6</v>
      </c>
    </row>
    <row r="12">
      <c r="A12" s="3">
        <v>45297.5</v>
      </c>
      <c r="B12" s="4" t="s">
        <v>33</v>
      </c>
      <c r="C12" s="5" t="s">
        <v>34</v>
      </c>
      <c r="D12" s="6" t="s">
        <v>14</v>
      </c>
      <c r="E12" s="7">
        <v>66.8</v>
      </c>
    </row>
    <row r="13">
      <c r="A13" s="3">
        <v>45298.5</v>
      </c>
      <c r="B13" s="4" t="s">
        <v>35</v>
      </c>
      <c r="C13" s="5" t="s">
        <v>36</v>
      </c>
      <c r="D13" s="6" t="s">
        <v>28</v>
      </c>
      <c r="E13" s="7">
        <v>70.7</v>
      </c>
    </row>
    <row r="14">
      <c r="A14" s="3">
        <v>45299.0</v>
      </c>
      <c r="B14" s="4" t="s">
        <v>37</v>
      </c>
      <c r="C14" s="5" t="s">
        <v>38</v>
      </c>
      <c r="D14" s="6" t="s">
        <v>14</v>
      </c>
      <c r="E14" s="7">
        <v>95.2</v>
      </c>
    </row>
    <row r="15">
      <c r="A15" s="3">
        <v>45299.5</v>
      </c>
      <c r="B15" s="4" t="s">
        <v>39</v>
      </c>
      <c r="C15" s="5" t="s">
        <v>40</v>
      </c>
      <c r="D15" s="6" t="s">
        <v>11</v>
      </c>
      <c r="E15" s="7">
        <v>83.0</v>
      </c>
    </row>
    <row r="16">
      <c r="A16" s="3">
        <v>45300.0</v>
      </c>
      <c r="B16" s="4" t="s">
        <v>41</v>
      </c>
      <c r="C16" s="5" t="s">
        <v>42</v>
      </c>
      <c r="D16" s="6" t="s">
        <v>19</v>
      </c>
      <c r="E16" s="7">
        <v>51.1</v>
      </c>
    </row>
    <row r="17">
      <c r="A17" s="3">
        <v>45300.5</v>
      </c>
      <c r="B17" s="4" t="s">
        <v>43</v>
      </c>
      <c r="C17" s="5" t="s">
        <v>44</v>
      </c>
      <c r="D17" s="6" t="s">
        <v>14</v>
      </c>
      <c r="E17" s="7">
        <v>63.4</v>
      </c>
    </row>
    <row r="18">
      <c r="A18" s="3">
        <v>45301.0</v>
      </c>
      <c r="B18" s="4" t="s">
        <v>45</v>
      </c>
      <c r="C18" s="5" t="s">
        <v>46</v>
      </c>
      <c r="D18" s="6" t="s">
        <v>28</v>
      </c>
      <c r="E18" s="7">
        <v>68.1</v>
      </c>
    </row>
    <row r="19">
      <c r="A19" s="3">
        <v>45301.5</v>
      </c>
      <c r="B19" s="4" t="s">
        <v>47</v>
      </c>
      <c r="C19" s="5" t="s">
        <v>48</v>
      </c>
      <c r="D19" s="6" t="s">
        <v>28</v>
      </c>
      <c r="E19" s="7">
        <v>85.4</v>
      </c>
    </row>
    <row r="20">
      <c r="A20" s="3">
        <v>45302.0</v>
      </c>
      <c r="B20" s="4" t="s">
        <v>49</v>
      </c>
      <c r="C20" s="5" t="s">
        <v>50</v>
      </c>
      <c r="D20" s="6" t="s">
        <v>11</v>
      </c>
      <c r="E20" s="7">
        <v>55.5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showGridLines="0" workbookViewId="0"/>
  </sheetViews>
  <sheetFormatPr customHeight="1" defaultColWidth="14.43" defaultRowHeight="15.0"/>
  <cols>
    <col customWidth="1" min="1" max="1" width="12.29"/>
    <col customWidth="1" min="2" max="2" width="14.71"/>
    <col customWidth="1" min="3" max="3" width="13.43"/>
    <col customWidth="1" min="4" max="4" width="23.0"/>
    <col customWidth="1" min="5" max="5" width="21.71"/>
    <col customWidth="1" min="6" max="6" width="11.57"/>
    <col customWidth="1" min="7" max="7" width="15.29"/>
    <col customWidth="1" min="8" max="8" width="8.71"/>
    <col customWidth="1" min="9" max="9" width="21.71"/>
    <col customWidth="1" min="10" max="26" width="8.71"/>
  </cols>
  <sheetData>
    <row r="1">
      <c r="A1" s="8" t="s">
        <v>51</v>
      </c>
      <c r="B1" s="8" t="s">
        <v>52</v>
      </c>
      <c r="C1" s="8" t="s">
        <v>7</v>
      </c>
      <c r="D1" s="8" t="s">
        <v>6</v>
      </c>
      <c r="E1" s="8" t="s">
        <v>8</v>
      </c>
      <c r="F1" s="8" t="s">
        <v>53</v>
      </c>
      <c r="G1" s="8" t="s">
        <v>54</v>
      </c>
      <c r="I1" s="9" t="s">
        <v>55</v>
      </c>
    </row>
    <row r="2">
      <c r="A2" s="10">
        <v>45292.0</v>
      </c>
      <c r="B2" s="11" t="s">
        <v>56</v>
      </c>
      <c r="C2" s="12" t="s">
        <v>11</v>
      </c>
      <c r="D2" s="13" t="s">
        <v>10</v>
      </c>
      <c r="E2" s="14">
        <f>VLOOKUP(D2,'COSTS LIST VERTICAL'!C:E,3,FALSE)</f>
        <v>76.3</v>
      </c>
      <c r="F2" s="15">
        <v>91.55999999999999</v>
      </c>
      <c r="G2" s="15">
        <f t="shared" ref="G2:G94" si="1">F2-E2</f>
        <v>15.26</v>
      </c>
      <c r="I2" s="16" t="str">
        <f t="array" ref="I2">XLOOKUP(D2,'COSTS LIST VERTICAL'!C:C,'COSTS LIST VERTICAL'!B:B)</f>
        <v>A1</v>
      </c>
    </row>
    <row r="3">
      <c r="A3" s="10">
        <v>45293.0</v>
      </c>
      <c r="B3" s="11" t="s">
        <v>57</v>
      </c>
      <c r="C3" s="12" t="s">
        <v>14</v>
      </c>
      <c r="D3" s="13" t="s">
        <v>13</v>
      </c>
      <c r="E3" s="14"/>
      <c r="F3" s="15">
        <v>77.64</v>
      </c>
      <c r="G3" s="15">
        <f t="shared" si="1"/>
        <v>77.64</v>
      </c>
      <c r="I3" s="16" t="str">
        <f t="array" ref="I3">XLOOKUP(D3,'COSTS LIST VERTICAL'!C:C,'COSTS LIST VERTICAL'!B:B)</f>
        <v>A2</v>
      </c>
    </row>
    <row r="4">
      <c r="A4" s="10">
        <v>45294.0</v>
      </c>
      <c r="B4" s="11" t="s">
        <v>56</v>
      </c>
      <c r="C4" s="12" t="s">
        <v>14</v>
      </c>
      <c r="D4" s="13" t="s">
        <v>16</v>
      </c>
      <c r="E4" s="14"/>
      <c r="F4" s="15">
        <v>101.52</v>
      </c>
      <c r="G4" s="15">
        <f t="shared" si="1"/>
        <v>101.52</v>
      </c>
      <c r="I4" s="16" t="str">
        <f t="array" ref="I4">XLOOKUP(D4,'COSTS LIST VERTICAL'!C:C,'COSTS LIST VERTICAL'!B:B)</f>
        <v>A3</v>
      </c>
    </row>
    <row r="5">
      <c r="A5" s="10">
        <v>45295.0</v>
      </c>
      <c r="B5" s="11" t="s">
        <v>56</v>
      </c>
      <c r="C5" s="12" t="s">
        <v>19</v>
      </c>
      <c r="D5" s="13" t="s">
        <v>18</v>
      </c>
      <c r="E5" s="14"/>
      <c r="F5" s="15">
        <v>82.55999999999999</v>
      </c>
      <c r="G5" s="15">
        <f t="shared" si="1"/>
        <v>82.56</v>
      </c>
      <c r="I5" s="16" t="str">
        <f t="array" ref="I5">XLOOKUP(D5,'COSTS LIST VERTICAL'!C:C,'COSTS LIST VERTICAL'!B:B)</f>
        <v>B1</v>
      </c>
    </row>
    <row r="6">
      <c r="A6" s="10">
        <v>45296.0</v>
      </c>
      <c r="B6" s="11" t="s">
        <v>56</v>
      </c>
      <c r="C6" s="12" t="s">
        <v>19</v>
      </c>
      <c r="D6" s="13" t="s">
        <v>21</v>
      </c>
      <c r="E6" s="14"/>
      <c r="F6" s="15">
        <v>72.72</v>
      </c>
      <c r="G6" s="15">
        <f t="shared" si="1"/>
        <v>72.72</v>
      </c>
      <c r="I6" s="16" t="str">
        <f t="array" ref="I6">XLOOKUP(D6,'COSTS LIST VERTICAL'!C:C,'COSTS LIST VERTICAL'!B:B)</f>
        <v>B2</v>
      </c>
    </row>
    <row r="7">
      <c r="A7" s="10">
        <v>45297.0</v>
      </c>
      <c r="B7" s="11" t="s">
        <v>57</v>
      </c>
      <c r="C7" s="12" t="s">
        <v>11</v>
      </c>
      <c r="D7" s="13" t="s">
        <v>23</v>
      </c>
      <c r="E7" s="14"/>
      <c r="F7" s="15">
        <v>107.88000000000001</v>
      </c>
      <c r="G7" s="15">
        <f t="shared" si="1"/>
        <v>107.88</v>
      </c>
      <c r="I7" s="16" t="str">
        <f t="array" ref="I7">XLOOKUP(D7,'COSTS LIST VERTICAL'!C:C,'COSTS LIST VERTICAL'!B:B)</f>
        <v>B3</v>
      </c>
    </row>
    <row r="8">
      <c r="A8" s="10">
        <v>45299.0</v>
      </c>
      <c r="B8" s="11" t="s">
        <v>57</v>
      </c>
      <c r="C8" s="12" t="s">
        <v>11</v>
      </c>
      <c r="D8" s="13" t="s">
        <v>25</v>
      </c>
      <c r="E8" s="14"/>
      <c r="F8" s="15">
        <v>113.88000000000001</v>
      </c>
      <c r="G8" s="15">
        <f t="shared" si="1"/>
        <v>113.88</v>
      </c>
      <c r="I8" s="16" t="str">
        <f t="array" ref="I8">XLOOKUP(D8,'COSTS LIST VERTICAL'!C:C,'COSTS LIST VERTICAL'!B:B)</f>
        <v>C2</v>
      </c>
    </row>
    <row r="9">
      <c r="A9" s="10">
        <v>45300.0</v>
      </c>
      <c r="B9" s="11" t="s">
        <v>57</v>
      </c>
      <c r="C9" s="12" t="s">
        <v>11</v>
      </c>
      <c r="D9" s="13" t="s">
        <v>25</v>
      </c>
      <c r="E9" s="14"/>
      <c r="F9" s="15">
        <v>113.88000000000001</v>
      </c>
      <c r="G9" s="15">
        <f t="shared" si="1"/>
        <v>113.88</v>
      </c>
      <c r="I9" s="16" t="str">
        <f t="array" ref="I9">XLOOKUP(D9,'COSTS LIST VERTICAL'!C:C,'COSTS LIST VERTICAL'!B:B)</f>
        <v>C2</v>
      </c>
    </row>
    <row r="10">
      <c r="A10" s="10">
        <v>45301.0</v>
      </c>
      <c r="B10" s="11" t="s">
        <v>57</v>
      </c>
      <c r="C10" s="12" t="s">
        <v>28</v>
      </c>
      <c r="D10" s="13" t="s">
        <v>27</v>
      </c>
      <c r="E10" s="14"/>
      <c r="F10" s="15">
        <v>83.28</v>
      </c>
      <c r="G10" s="15">
        <f t="shared" si="1"/>
        <v>83.28</v>
      </c>
      <c r="I10" s="16" t="str">
        <f t="array" ref="I10">XLOOKUP(D10,'COSTS LIST VERTICAL'!C:C,'COSTS LIST VERTICAL'!B:B)</f>
        <v>C3</v>
      </c>
    </row>
    <row r="11">
      <c r="A11" s="10">
        <v>45302.0</v>
      </c>
      <c r="B11" s="11" t="s">
        <v>56</v>
      </c>
      <c r="C11" s="12" t="s">
        <v>14</v>
      </c>
      <c r="D11" s="13" t="s">
        <v>13</v>
      </c>
      <c r="E11" s="14"/>
      <c r="F11" s="15">
        <v>77.64</v>
      </c>
      <c r="G11" s="15">
        <f t="shared" si="1"/>
        <v>77.64</v>
      </c>
      <c r="I11" s="16" t="str">
        <f t="array" ref="I11">XLOOKUP(D11,'COSTS LIST VERTICAL'!C:C,'COSTS LIST VERTICAL'!B:B)</f>
        <v>A2</v>
      </c>
    </row>
    <row r="12">
      <c r="A12" s="10">
        <v>45303.0</v>
      </c>
      <c r="B12" s="11" t="s">
        <v>57</v>
      </c>
      <c r="C12" s="12" t="s">
        <v>14</v>
      </c>
      <c r="D12" s="13" t="s">
        <v>16</v>
      </c>
      <c r="E12" s="14"/>
      <c r="F12" s="15">
        <v>101.52</v>
      </c>
      <c r="G12" s="15">
        <f t="shared" si="1"/>
        <v>101.52</v>
      </c>
      <c r="I12" s="16" t="str">
        <f t="array" ref="I12">XLOOKUP(D12,'COSTS LIST VERTICAL'!C:C,'COSTS LIST VERTICAL'!B:B)</f>
        <v>A3</v>
      </c>
    </row>
    <row r="13">
      <c r="A13" s="10">
        <v>45304.0</v>
      </c>
      <c r="B13" s="11" t="s">
        <v>57</v>
      </c>
      <c r="C13" s="12" t="s">
        <v>14</v>
      </c>
      <c r="D13" s="13" t="s">
        <v>13</v>
      </c>
      <c r="E13" s="14"/>
      <c r="F13" s="15">
        <v>77.64</v>
      </c>
      <c r="G13" s="15">
        <f t="shared" si="1"/>
        <v>77.64</v>
      </c>
      <c r="I13" s="16" t="str">
        <f t="array" ref="I13">XLOOKUP(D13,'COSTS LIST VERTICAL'!C:C,'COSTS LIST VERTICAL'!B:B)</f>
        <v>A2</v>
      </c>
    </row>
    <row r="14">
      <c r="A14" s="10">
        <v>45305.0</v>
      </c>
      <c r="B14" s="11" t="s">
        <v>56</v>
      </c>
      <c r="C14" s="12" t="s">
        <v>28</v>
      </c>
      <c r="D14" s="13" t="s">
        <v>30</v>
      </c>
      <c r="E14" s="14"/>
      <c r="F14" s="15">
        <v>93.24</v>
      </c>
      <c r="G14" s="15">
        <f t="shared" si="1"/>
        <v>93.24</v>
      </c>
      <c r="I14" s="16" t="str">
        <f t="array" ref="I14">XLOOKUP(D14,'COSTS LIST VERTICAL'!C:C,'COSTS LIST VERTICAL'!B:B)</f>
        <v>D1</v>
      </c>
    </row>
    <row r="15">
      <c r="A15" s="10">
        <v>45306.0</v>
      </c>
      <c r="B15" s="11" t="s">
        <v>56</v>
      </c>
      <c r="C15" s="12" t="s">
        <v>11</v>
      </c>
      <c r="D15" s="13" t="s">
        <v>23</v>
      </c>
      <c r="E15" s="14"/>
      <c r="F15" s="15">
        <v>107.88000000000001</v>
      </c>
      <c r="G15" s="15">
        <f t="shared" si="1"/>
        <v>107.88</v>
      </c>
      <c r="I15" s="16" t="str">
        <f t="array" ref="I15">XLOOKUP(D15,'COSTS LIST VERTICAL'!C:C,'COSTS LIST VERTICAL'!B:B)</f>
        <v>B3</v>
      </c>
    </row>
    <row r="16">
      <c r="A16" s="10">
        <v>45307.0</v>
      </c>
      <c r="B16" s="11" t="s">
        <v>57</v>
      </c>
      <c r="C16" s="12" t="s">
        <v>28</v>
      </c>
      <c r="D16" s="13" t="s">
        <v>32</v>
      </c>
      <c r="E16" s="14"/>
      <c r="F16" s="15">
        <v>75.12</v>
      </c>
      <c r="G16" s="15">
        <f t="shared" si="1"/>
        <v>75.12</v>
      </c>
      <c r="I16" s="16" t="str">
        <f t="array" ref="I16">XLOOKUP(D16,'COSTS LIST VERTICAL'!C:C,'COSTS LIST VERTICAL'!B:B)</f>
        <v>D2</v>
      </c>
    </row>
    <row r="17">
      <c r="A17" s="10">
        <v>45308.0</v>
      </c>
      <c r="B17" s="11" t="s">
        <v>56</v>
      </c>
      <c r="C17" s="12" t="s">
        <v>28</v>
      </c>
      <c r="D17" s="13" t="s">
        <v>32</v>
      </c>
      <c r="E17" s="14"/>
      <c r="F17" s="15">
        <v>75.12</v>
      </c>
      <c r="G17" s="15">
        <f t="shared" si="1"/>
        <v>75.12</v>
      </c>
      <c r="I17" s="16" t="str">
        <f t="array" ref="I17">XLOOKUP(D17,'COSTS LIST VERTICAL'!C:C,'COSTS LIST VERTICAL'!B:B)</f>
        <v>D2</v>
      </c>
    </row>
    <row r="18">
      <c r="A18" s="10">
        <v>45309.0</v>
      </c>
      <c r="B18" s="11" t="s">
        <v>56</v>
      </c>
      <c r="C18" s="12" t="s">
        <v>14</v>
      </c>
      <c r="D18" s="13" t="s">
        <v>34</v>
      </c>
      <c r="E18" s="14"/>
      <c r="F18" s="15">
        <v>80.16</v>
      </c>
      <c r="G18" s="15">
        <f t="shared" si="1"/>
        <v>80.16</v>
      </c>
      <c r="I18" s="16" t="str">
        <f t="array" ref="I18">XLOOKUP(D18,'COSTS LIST VERTICAL'!C:C,'COSTS LIST VERTICAL'!B:B)</f>
        <v>D3</v>
      </c>
    </row>
    <row r="19">
      <c r="A19" s="10">
        <v>45311.0</v>
      </c>
      <c r="B19" s="11" t="s">
        <v>56</v>
      </c>
      <c r="C19" s="12" t="s">
        <v>11</v>
      </c>
      <c r="D19" s="13" t="s">
        <v>23</v>
      </c>
      <c r="E19" s="14"/>
      <c r="F19" s="15">
        <v>107.88000000000001</v>
      </c>
      <c r="G19" s="15">
        <f t="shared" si="1"/>
        <v>107.88</v>
      </c>
      <c r="I19" s="16" t="str">
        <f t="array" ref="I19">XLOOKUP(D19,'COSTS LIST VERTICAL'!C:C,'COSTS LIST VERTICAL'!B:B)</f>
        <v>B3</v>
      </c>
    </row>
    <row r="20">
      <c r="A20" s="10">
        <v>45313.0</v>
      </c>
      <c r="B20" s="11" t="s">
        <v>56</v>
      </c>
      <c r="C20" s="12" t="s">
        <v>28</v>
      </c>
      <c r="D20" s="13" t="s">
        <v>36</v>
      </c>
      <c r="E20" s="14"/>
      <c r="F20" s="15">
        <v>84.84</v>
      </c>
      <c r="G20" s="15">
        <f t="shared" si="1"/>
        <v>84.84</v>
      </c>
      <c r="I20" s="16" t="str">
        <f t="array" ref="I20">XLOOKUP(D20,'COSTS LIST VERTICAL'!C:C,'COSTS LIST VERTICAL'!B:B)</f>
        <v>E3</v>
      </c>
    </row>
    <row r="21" ht="15.75" customHeight="1">
      <c r="A21" s="10">
        <v>45314.0</v>
      </c>
      <c r="B21" s="11" t="s">
        <v>57</v>
      </c>
      <c r="C21" s="12" t="s">
        <v>14</v>
      </c>
      <c r="D21" s="13" t="s">
        <v>38</v>
      </c>
      <c r="E21" s="14"/>
      <c r="F21" s="15">
        <v>114.24</v>
      </c>
      <c r="G21" s="15">
        <f t="shared" si="1"/>
        <v>114.24</v>
      </c>
      <c r="I21" s="16" t="str">
        <f t="array" ref="I21">XLOOKUP(D21,'COSTS LIST VERTICAL'!C:C,'COSTS LIST VERTICAL'!B:B)</f>
        <v>F1</v>
      </c>
    </row>
    <row r="22" ht="15.75" customHeight="1">
      <c r="A22" s="10">
        <v>45315.0</v>
      </c>
      <c r="B22" s="11" t="s">
        <v>56</v>
      </c>
      <c r="C22" s="12" t="s">
        <v>14</v>
      </c>
      <c r="D22" s="13" t="s">
        <v>38</v>
      </c>
      <c r="E22" s="14"/>
      <c r="F22" s="15">
        <v>114.24</v>
      </c>
      <c r="G22" s="15">
        <f t="shared" si="1"/>
        <v>114.24</v>
      </c>
      <c r="I22" s="16" t="str">
        <f t="array" ref="I22">XLOOKUP(D22,'COSTS LIST VERTICAL'!C:C,'COSTS LIST VERTICAL'!B:B)</f>
        <v>F1</v>
      </c>
    </row>
    <row r="23" ht="15.75" customHeight="1">
      <c r="A23" s="10">
        <v>45316.0</v>
      </c>
      <c r="B23" s="11" t="s">
        <v>56</v>
      </c>
      <c r="C23" s="12" t="s">
        <v>14</v>
      </c>
      <c r="D23" s="13" t="s">
        <v>13</v>
      </c>
      <c r="E23" s="14"/>
      <c r="F23" s="15">
        <v>77.64</v>
      </c>
      <c r="G23" s="15">
        <f t="shared" si="1"/>
        <v>77.64</v>
      </c>
      <c r="I23" s="16" t="str">
        <f t="array" ref="I23">XLOOKUP(D23,'COSTS LIST VERTICAL'!C:C,'COSTS LIST VERTICAL'!B:B)</f>
        <v>A2</v>
      </c>
    </row>
    <row r="24" ht="15.75" customHeight="1">
      <c r="A24" s="10">
        <v>45317.0</v>
      </c>
      <c r="B24" s="11" t="s">
        <v>56</v>
      </c>
      <c r="C24" s="12" t="s">
        <v>19</v>
      </c>
      <c r="D24" s="13" t="s">
        <v>21</v>
      </c>
      <c r="E24" s="14"/>
      <c r="F24" s="15">
        <v>72.72</v>
      </c>
      <c r="G24" s="15">
        <f t="shared" si="1"/>
        <v>72.72</v>
      </c>
      <c r="I24" s="16" t="str">
        <f t="array" ref="I24">XLOOKUP(D24,'COSTS LIST VERTICAL'!C:C,'COSTS LIST VERTICAL'!B:B)</f>
        <v>B2</v>
      </c>
    </row>
    <row r="25" ht="15.75" customHeight="1">
      <c r="A25" s="10">
        <v>45318.0</v>
      </c>
      <c r="B25" s="11" t="s">
        <v>56</v>
      </c>
      <c r="C25" s="12" t="s">
        <v>28</v>
      </c>
      <c r="D25" s="13" t="s">
        <v>30</v>
      </c>
      <c r="E25" s="14"/>
      <c r="F25" s="15">
        <v>93.24</v>
      </c>
      <c r="G25" s="15">
        <f t="shared" si="1"/>
        <v>93.24</v>
      </c>
      <c r="I25" s="16" t="str">
        <f t="array" ref="I25">XLOOKUP(D25,'COSTS LIST VERTICAL'!C:C,'COSTS LIST VERTICAL'!B:B)</f>
        <v>D1</v>
      </c>
    </row>
    <row r="26" ht="15.75" customHeight="1">
      <c r="A26" s="10">
        <v>45319.0</v>
      </c>
      <c r="B26" s="11" t="s">
        <v>57</v>
      </c>
      <c r="C26" s="12" t="s">
        <v>11</v>
      </c>
      <c r="D26" s="13" t="s">
        <v>25</v>
      </c>
      <c r="E26" s="14"/>
      <c r="F26" s="15">
        <v>113.88000000000001</v>
      </c>
      <c r="G26" s="15">
        <f t="shared" si="1"/>
        <v>113.88</v>
      </c>
      <c r="I26" s="16" t="str">
        <f t="array" ref="I26">XLOOKUP(D26,'COSTS LIST VERTICAL'!C:C,'COSTS LIST VERTICAL'!B:B)</f>
        <v>C2</v>
      </c>
    </row>
    <row r="27" ht="15.75" customHeight="1">
      <c r="A27" s="10">
        <v>45320.0</v>
      </c>
      <c r="B27" s="11" t="s">
        <v>57</v>
      </c>
      <c r="C27" s="12" t="s">
        <v>11</v>
      </c>
      <c r="D27" s="13" t="s">
        <v>40</v>
      </c>
      <c r="E27" s="14"/>
      <c r="F27" s="15">
        <v>99.6</v>
      </c>
      <c r="G27" s="15">
        <f t="shared" si="1"/>
        <v>99.6</v>
      </c>
      <c r="I27" s="16" t="str">
        <f t="array" ref="I27">XLOOKUP(D27,'COSTS LIST VERTICAL'!C:C,'COSTS LIST VERTICAL'!B:B)</f>
        <v>F2</v>
      </c>
    </row>
    <row r="28" ht="15.75" customHeight="1">
      <c r="A28" s="10">
        <v>45321.0</v>
      </c>
      <c r="B28" s="11" t="s">
        <v>57</v>
      </c>
      <c r="C28" s="12" t="s">
        <v>19</v>
      </c>
      <c r="D28" s="13" t="s">
        <v>42</v>
      </c>
      <c r="E28" s="14"/>
      <c r="F28" s="15">
        <v>61.32</v>
      </c>
      <c r="G28" s="15">
        <f t="shared" si="1"/>
        <v>61.32</v>
      </c>
      <c r="I28" s="16" t="str">
        <f t="array" ref="I28">XLOOKUP(D28,'COSTS LIST VERTICAL'!C:C,'COSTS LIST VERTICAL'!B:B)</f>
        <v>F3</v>
      </c>
    </row>
    <row r="29" ht="15.75" customHeight="1">
      <c r="A29" s="10">
        <v>45322.0</v>
      </c>
      <c r="B29" s="11" t="s">
        <v>56</v>
      </c>
      <c r="C29" s="12" t="s">
        <v>14</v>
      </c>
      <c r="D29" s="13" t="s">
        <v>44</v>
      </c>
      <c r="E29" s="14"/>
      <c r="F29" s="15">
        <v>76.08</v>
      </c>
      <c r="G29" s="15">
        <f t="shared" si="1"/>
        <v>76.08</v>
      </c>
      <c r="I29" s="16" t="str">
        <f t="array" ref="I29">XLOOKUP(D29,'COSTS LIST VERTICAL'!C:C,'COSTS LIST VERTICAL'!B:B)</f>
        <v>G1</v>
      </c>
    </row>
    <row r="30" ht="15.75" customHeight="1">
      <c r="A30" s="10">
        <v>45323.0</v>
      </c>
      <c r="B30" s="11" t="s">
        <v>57</v>
      </c>
      <c r="C30" s="12" t="s">
        <v>28</v>
      </c>
      <c r="D30" s="13" t="s">
        <v>46</v>
      </c>
      <c r="E30" s="14"/>
      <c r="F30" s="15">
        <v>81.71999999999998</v>
      </c>
      <c r="G30" s="15">
        <f t="shared" si="1"/>
        <v>81.72</v>
      </c>
      <c r="I30" s="16" t="str">
        <f t="array" ref="I30">XLOOKUP(D30,'COSTS LIST VERTICAL'!C:C,'COSTS LIST VERTICAL'!B:B)</f>
        <v>G2</v>
      </c>
    </row>
    <row r="31" ht="15.75" customHeight="1">
      <c r="A31" s="10">
        <v>45325.0</v>
      </c>
      <c r="B31" s="11" t="s">
        <v>56</v>
      </c>
      <c r="C31" s="12" t="s">
        <v>11</v>
      </c>
      <c r="D31" s="13" t="s">
        <v>25</v>
      </c>
      <c r="E31" s="14"/>
      <c r="F31" s="15">
        <v>113.88000000000001</v>
      </c>
      <c r="G31" s="15">
        <f t="shared" si="1"/>
        <v>113.88</v>
      </c>
      <c r="I31" s="16" t="str">
        <f t="array" ref="I31">XLOOKUP(D31,'COSTS LIST VERTICAL'!C:C,'COSTS LIST VERTICAL'!B:B)</f>
        <v>C2</v>
      </c>
    </row>
    <row r="32" ht="15.75" customHeight="1">
      <c r="A32" s="10">
        <v>45326.0</v>
      </c>
      <c r="B32" s="11" t="s">
        <v>57</v>
      </c>
      <c r="C32" s="12" t="s">
        <v>28</v>
      </c>
      <c r="D32" s="13" t="s">
        <v>36</v>
      </c>
      <c r="E32" s="14"/>
      <c r="F32" s="15">
        <v>84.84</v>
      </c>
      <c r="G32" s="15">
        <f t="shared" si="1"/>
        <v>84.84</v>
      </c>
      <c r="I32" s="16" t="str">
        <f t="array" ref="I32">XLOOKUP(D32,'COSTS LIST VERTICAL'!C:C,'COSTS LIST VERTICAL'!B:B)</f>
        <v>E3</v>
      </c>
    </row>
    <row r="33" ht="15.75" customHeight="1">
      <c r="A33" s="10">
        <v>45327.0</v>
      </c>
      <c r="B33" s="11" t="s">
        <v>57</v>
      </c>
      <c r="C33" s="12" t="s">
        <v>14</v>
      </c>
      <c r="D33" s="13" t="s">
        <v>38</v>
      </c>
      <c r="E33" s="14"/>
      <c r="F33" s="15">
        <v>114.24</v>
      </c>
      <c r="G33" s="15">
        <f t="shared" si="1"/>
        <v>114.24</v>
      </c>
      <c r="I33" s="16" t="str">
        <f t="array" ref="I33">XLOOKUP(D33,'COSTS LIST VERTICAL'!C:C,'COSTS LIST VERTICAL'!B:B)</f>
        <v>F1</v>
      </c>
    </row>
    <row r="34" ht="15.75" customHeight="1">
      <c r="A34" s="10">
        <v>45328.0</v>
      </c>
      <c r="B34" s="11" t="s">
        <v>57</v>
      </c>
      <c r="C34" s="12" t="s">
        <v>19</v>
      </c>
      <c r="D34" s="13" t="s">
        <v>18</v>
      </c>
      <c r="E34" s="14"/>
      <c r="F34" s="15">
        <v>82.55999999999999</v>
      </c>
      <c r="G34" s="15">
        <f t="shared" si="1"/>
        <v>82.56</v>
      </c>
      <c r="I34" s="16" t="str">
        <f t="array" ref="I34">XLOOKUP(D34,'COSTS LIST VERTICAL'!C:C,'COSTS LIST VERTICAL'!B:B)</f>
        <v>B1</v>
      </c>
    </row>
    <row r="35" ht="15.75" customHeight="1">
      <c r="A35" s="10">
        <v>45329.0</v>
      </c>
      <c r="B35" s="11" t="s">
        <v>56</v>
      </c>
      <c r="C35" s="12" t="s">
        <v>11</v>
      </c>
      <c r="D35" s="13" t="s">
        <v>10</v>
      </c>
      <c r="E35" s="14"/>
      <c r="F35" s="15">
        <v>91.55999999999999</v>
      </c>
      <c r="G35" s="15">
        <f t="shared" si="1"/>
        <v>91.56</v>
      </c>
      <c r="I35" s="16" t="str">
        <f t="array" ref="I35">XLOOKUP(D35,'COSTS LIST VERTICAL'!C:C,'COSTS LIST VERTICAL'!B:B)</f>
        <v>A1</v>
      </c>
    </row>
    <row r="36" ht="15.75" customHeight="1">
      <c r="A36" s="10">
        <v>45330.0</v>
      </c>
      <c r="B36" s="11" t="s">
        <v>56</v>
      </c>
      <c r="C36" s="12" t="s">
        <v>11</v>
      </c>
      <c r="D36" s="13" t="s">
        <v>23</v>
      </c>
      <c r="E36" s="14"/>
      <c r="F36" s="15">
        <v>107.88000000000001</v>
      </c>
      <c r="G36" s="15">
        <f t="shared" si="1"/>
        <v>107.88</v>
      </c>
      <c r="I36" s="16" t="str">
        <f t="array" ref="I36">XLOOKUP(D36,'COSTS LIST VERTICAL'!C:C,'COSTS LIST VERTICAL'!B:B)</f>
        <v>B3</v>
      </c>
    </row>
    <row r="37" ht="15.75" customHeight="1">
      <c r="A37" s="10">
        <v>45331.0</v>
      </c>
      <c r="B37" s="11" t="s">
        <v>57</v>
      </c>
      <c r="C37" s="12" t="s">
        <v>14</v>
      </c>
      <c r="D37" s="13" t="s">
        <v>16</v>
      </c>
      <c r="E37" s="14"/>
      <c r="F37" s="15">
        <v>101.52</v>
      </c>
      <c r="G37" s="15">
        <f t="shared" si="1"/>
        <v>101.52</v>
      </c>
      <c r="I37" s="16" t="str">
        <f t="array" ref="I37">XLOOKUP(D37,'COSTS LIST VERTICAL'!C:C,'COSTS LIST VERTICAL'!B:B)</f>
        <v>A3</v>
      </c>
    </row>
    <row r="38" ht="15.75" customHeight="1">
      <c r="A38" s="10">
        <v>45332.0</v>
      </c>
      <c r="B38" s="11" t="s">
        <v>56</v>
      </c>
      <c r="C38" s="12" t="s">
        <v>11</v>
      </c>
      <c r="D38" s="13" t="s">
        <v>23</v>
      </c>
      <c r="E38" s="14"/>
      <c r="F38" s="15">
        <v>107.88000000000001</v>
      </c>
      <c r="G38" s="15">
        <f t="shared" si="1"/>
        <v>107.88</v>
      </c>
      <c r="I38" s="16" t="str">
        <f t="array" ref="I38">XLOOKUP(D38,'COSTS LIST VERTICAL'!C:C,'COSTS LIST VERTICAL'!B:B)</f>
        <v>B3</v>
      </c>
    </row>
    <row r="39" ht="15.75" customHeight="1">
      <c r="A39" s="10">
        <v>45333.0</v>
      </c>
      <c r="B39" s="11" t="s">
        <v>57</v>
      </c>
      <c r="C39" s="12" t="s">
        <v>14</v>
      </c>
      <c r="D39" s="13" t="s">
        <v>44</v>
      </c>
      <c r="E39" s="14"/>
      <c r="F39" s="15">
        <v>76.08</v>
      </c>
      <c r="G39" s="15">
        <f t="shared" si="1"/>
        <v>76.08</v>
      </c>
      <c r="I39" s="16" t="str">
        <f t="array" ref="I39">XLOOKUP(D39,'COSTS LIST VERTICAL'!C:C,'COSTS LIST VERTICAL'!B:B)</f>
        <v>G1</v>
      </c>
    </row>
    <row r="40" ht="15.75" customHeight="1">
      <c r="A40" s="10">
        <v>45334.0</v>
      </c>
      <c r="B40" s="11" t="s">
        <v>57</v>
      </c>
      <c r="C40" s="12" t="s">
        <v>19</v>
      </c>
      <c r="D40" s="13" t="s">
        <v>18</v>
      </c>
      <c r="E40" s="14"/>
      <c r="F40" s="15">
        <v>82.55999999999999</v>
      </c>
      <c r="G40" s="15">
        <f t="shared" si="1"/>
        <v>82.56</v>
      </c>
      <c r="I40" s="16" t="str">
        <f t="array" ref="I40">XLOOKUP(D40,'COSTS LIST VERTICAL'!C:C,'COSTS LIST VERTICAL'!B:B)</f>
        <v>B1</v>
      </c>
    </row>
    <row r="41" ht="15.75" customHeight="1">
      <c r="A41" s="10">
        <v>45336.0</v>
      </c>
      <c r="B41" s="11" t="s">
        <v>56</v>
      </c>
      <c r="C41" s="12" t="s">
        <v>11</v>
      </c>
      <c r="D41" s="13" t="s">
        <v>10</v>
      </c>
      <c r="E41" s="14"/>
      <c r="F41" s="15">
        <v>91.55999999999999</v>
      </c>
      <c r="G41" s="15">
        <f t="shared" si="1"/>
        <v>91.56</v>
      </c>
      <c r="I41" s="16" t="str">
        <f t="array" ref="I41">XLOOKUP(D41,'COSTS LIST VERTICAL'!C:C,'COSTS LIST VERTICAL'!B:B)</f>
        <v>A1</v>
      </c>
    </row>
    <row r="42" ht="15.75" customHeight="1">
      <c r="A42" s="10">
        <v>45337.0</v>
      </c>
      <c r="B42" s="11" t="s">
        <v>56</v>
      </c>
      <c r="C42" s="12" t="s">
        <v>14</v>
      </c>
      <c r="D42" s="13" t="s">
        <v>34</v>
      </c>
      <c r="E42" s="14"/>
      <c r="F42" s="15">
        <v>80.16</v>
      </c>
      <c r="G42" s="15">
        <f t="shared" si="1"/>
        <v>80.16</v>
      </c>
      <c r="I42" s="16" t="str">
        <f t="array" ref="I42">XLOOKUP(D42,'COSTS LIST VERTICAL'!C:C,'COSTS LIST VERTICAL'!B:B)</f>
        <v>D3</v>
      </c>
    </row>
    <row r="43" ht="15.75" customHeight="1">
      <c r="A43" s="10">
        <v>45338.0</v>
      </c>
      <c r="B43" s="11" t="s">
        <v>56</v>
      </c>
      <c r="C43" s="12" t="s">
        <v>28</v>
      </c>
      <c r="D43" s="13" t="s">
        <v>48</v>
      </c>
      <c r="E43" s="14"/>
      <c r="F43" s="15">
        <v>102.48</v>
      </c>
      <c r="G43" s="15">
        <f t="shared" si="1"/>
        <v>102.48</v>
      </c>
      <c r="I43" s="16" t="str">
        <f t="array" ref="I43">XLOOKUP(D43,'COSTS LIST VERTICAL'!C:C,'COSTS LIST VERTICAL'!B:B)</f>
        <v>G3</v>
      </c>
    </row>
    <row r="44" ht="15.75" customHeight="1">
      <c r="A44" s="10">
        <v>45339.0</v>
      </c>
      <c r="B44" s="11" t="s">
        <v>57</v>
      </c>
      <c r="C44" s="12" t="s">
        <v>11</v>
      </c>
      <c r="D44" s="13" t="s">
        <v>40</v>
      </c>
      <c r="E44" s="14"/>
      <c r="F44" s="15">
        <v>99.6</v>
      </c>
      <c r="G44" s="15">
        <f t="shared" si="1"/>
        <v>99.6</v>
      </c>
      <c r="I44" s="16" t="str">
        <f t="array" ref="I44">XLOOKUP(D44,'COSTS LIST VERTICAL'!C:C,'COSTS LIST VERTICAL'!B:B)</f>
        <v>F2</v>
      </c>
    </row>
    <row r="45" ht="15.75" customHeight="1">
      <c r="A45" s="10">
        <v>45340.0</v>
      </c>
      <c r="B45" s="11" t="s">
        <v>57</v>
      </c>
      <c r="C45" s="12" t="s">
        <v>14</v>
      </c>
      <c r="D45" s="13" t="s">
        <v>44</v>
      </c>
      <c r="E45" s="14"/>
      <c r="F45" s="15">
        <v>76.08</v>
      </c>
      <c r="G45" s="15">
        <f t="shared" si="1"/>
        <v>76.08</v>
      </c>
      <c r="I45" s="16" t="str">
        <f t="array" ref="I45">XLOOKUP(D45,'COSTS LIST VERTICAL'!C:C,'COSTS LIST VERTICAL'!B:B)</f>
        <v>G1</v>
      </c>
    </row>
    <row r="46" ht="15.75" customHeight="1">
      <c r="A46" s="10">
        <v>45341.0</v>
      </c>
      <c r="B46" s="11" t="s">
        <v>56</v>
      </c>
      <c r="C46" s="12" t="s">
        <v>28</v>
      </c>
      <c r="D46" s="13" t="s">
        <v>32</v>
      </c>
      <c r="E46" s="14"/>
      <c r="F46" s="15">
        <v>75.12</v>
      </c>
      <c r="G46" s="15">
        <f t="shared" si="1"/>
        <v>75.12</v>
      </c>
      <c r="I46" s="16" t="str">
        <f t="array" ref="I46">XLOOKUP(D46,'COSTS LIST VERTICAL'!C:C,'COSTS LIST VERTICAL'!B:B)</f>
        <v>D2</v>
      </c>
    </row>
    <row r="47" ht="15.75" customHeight="1">
      <c r="A47" s="10">
        <v>45342.0</v>
      </c>
      <c r="B47" s="11" t="s">
        <v>56</v>
      </c>
      <c r="C47" s="12" t="s">
        <v>11</v>
      </c>
      <c r="D47" s="13" t="s">
        <v>50</v>
      </c>
      <c r="E47" s="14"/>
      <c r="F47" s="15">
        <v>66.6</v>
      </c>
      <c r="G47" s="15">
        <f t="shared" si="1"/>
        <v>66.6</v>
      </c>
      <c r="I47" s="16" t="str">
        <f t="array" ref="I47">XLOOKUP(D47,'COSTS LIST VERTICAL'!C:C,'COSTS LIST VERTICAL'!B:B)</f>
        <v>H1</v>
      </c>
    </row>
    <row r="48" ht="15.75" customHeight="1">
      <c r="A48" s="10">
        <v>45344.0</v>
      </c>
      <c r="B48" s="11" t="s">
        <v>56</v>
      </c>
      <c r="C48" s="12" t="s">
        <v>11</v>
      </c>
      <c r="D48" s="13" t="s">
        <v>50</v>
      </c>
      <c r="E48" s="14"/>
      <c r="F48" s="15">
        <v>66.6</v>
      </c>
      <c r="G48" s="15">
        <f t="shared" si="1"/>
        <v>66.6</v>
      </c>
      <c r="I48" s="16" t="str">
        <f t="array" ref="I48">XLOOKUP(D48,'COSTS LIST VERTICAL'!C:C,'COSTS LIST VERTICAL'!B:B)</f>
        <v>H1</v>
      </c>
    </row>
    <row r="49" ht="15.75" customHeight="1">
      <c r="A49" s="10">
        <v>45345.0</v>
      </c>
      <c r="B49" s="11" t="s">
        <v>57</v>
      </c>
      <c r="C49" s="12" t="s">
        <v>14</v>
      </c>
      <c r="D49" s="13" t="s">
        <v>13</v>
      </c>
      <c r="E49" s="14"/>
      <c r="F49" s="15">
        <v>77.64</v>
      </c>
      <c r="G49" s="15">
        <f t="shared" si="1"/>
        <v>77.64</v>
      </c>
      <c r="I49" s="16" t="str">
        <f t="array" ref="I49">XLOOKUP(D49,'COSTS LIST VERTICAL'!C:C,'COSTS LIST VERTICAL'!B:B)</f>
        <v>A2</v>
      </c>
    </row>
    <row r="50" ht="15.75" customHeight="1">
      <c r="A50" s="10">
        <v>45346.0</v>
      </c>
      <c r="B50" s="11" t="s">
        <v>57</v>
      </c>
      <c r="C50" s="12" t="s">
        <v>11</v>
      </c>
      <c r="D50" s="13" t="s">
        <v>10</v>
      </c>
      <c r="E50" s="14"/>
      <c r="F50" s="15">
        <v>91.55999999999999</v>
      </c>
      <c r="G50" s="15">
        <f t="shared" si="1"/>
        <v>91.56</v>
      </c>
      <c r="I50" s="16" t="str">
        <f t="array" ref="I50">XLOOKUP(D50,'COSTS LIST VERTICAL'!C:C,'COSTS LIST VERTICAL'!B:B)</f>
        <v>A1</v>
      </c>
    </row>
    <row r="51" ht="15.75" customHeight="1">
      <c r="A51" s="10">
        <v>45347.0</v>
      </c>
      <c r="B51" s="11" t="s">
        <v>57</v>
      </c>
      <c r="C51" s="12" t="s">
        <v>28</v>
      </c>
      <c r="D51" s="13" t="s">
        <v>36</v>
      </c>
      <c r="E51" s="14"/>
      <c r="F51" s="15">
        <v>84.84</v>
      </c>
      <c r="G51" s="15">
        <f t="shared" si="1"/>
        <v>84.84</v>
      </c>
      <c r="I51" s="16" t="str">
        <f t="array" ref="I51">XLOOKUP(D51,'COSTS LIST VERTICAL'!C:C,'COSTS LIST VERTICAL'!B:B)</f>
        <v>E3</v>
      </c>
    </row>
    <row r="52" ht="15.75" customHeight="1">
      <c r="A52" s="10">
        <v>45348.0</v>
      </c>
      <c r="B52" s="11" t="s">
        <v>56</v>
      </c>
      <c r="C52" s="12" t="s">
        <v>14</v>
      </c>
      <c r="D52" s="13" t="s">
        <v>44</v>
      </c>
      <c r="E52" s="14"/>
      <c r="F52" s="15">
        <v>76.08</v>
      </c>
      <c r="G52" s="15">
        <f t="shared" si="1"/>
        <v>76.08</v>
      </c>
      <c r="I52" s="16" t="str">
        <f t="array" ref="I52">XLOOKUP(D52,'COSTS LIST VERTICAL'!C:C,'COSTS LIST VERTICAL'!B:B)</f>
        <v>G1</v>
      </c>
    </row>
    <row r="53" ht="15.75" customHeight="1">
      <c r="A53" s="10">
        <v>45349.0</v>
      </c>
      <c r="B53" s="11" t="s">
        <v>57</v>
      </c>
      <c r="C53" s="12" t="s">
        <v>19</v>
      </c>
      <c r="D53" s="13" t="s">
        <v>18</v>
      </c>
      <c r="E53" s="14"/>
      <c r="F53" s="15">
        <v>82.55999999999999</v>
      </c>
      <c r="G53" s="15">
        <f t="shared" si="1"/>
        <v>82.56</v>
      </c>
      <c r="I53" s="16" t="str">
        <f t="array" ref="I53">XLOOKUP(D53,'COSTS LIST VERTICAL'!C:C,'COSTS LIST VERTICAL'!B:B)</f>
        <v>B1</v>
      </c>
    </row>
    <row r="54" ht="15.75" customHeight="1">
      <c r="A54" s="10">
        <v>45350.0</v>
      </c>
      <c r="B54" s="11" t="s">
        <v>56</v>
      </c>
      <c r="C54" s="12" t="s">
        <v>11</v>
      </c>
      <c r="D54" s="13" t="s">
        <v>40</v>
      </c>
      <c r="E54" s="14"/>
      <c r="F54" s="15">
        <v>99.6</v>
      </c>
      <c r="G54" s="15">
        <f t="shared" si="1"/>
        <v>99.6</v>
      </c>
      <c r="I54" s="16" t="str">
        <f t="array" ref="I54">XLOOKUP(D54,'COSTS LIST VERTICAL'!C:C,'COSTS LIST VERTICAL'!B:B)</f>
        <v>F2</v>
      </c>
    </row>
    <row r="55" ht="15.75" customHeight="1">
      <c r="A55" s="10">
        <v>45351.0</v>
      </c>
      <c r="B55" s="11" t="s">
        <v>56</v>
      </c>
      <c r="C55" s="12" t="s">
        <v>28</v>
      </c>
      <c r="D55" s="13" t="s">
        <v>48</v>
      </c>
      <c r="E55" s="14"/>
      <c r="F55" s="15">
        <v>102.48</v>
      </c>
      <c r="G55" s="15">
        <f t="shared" si="1"/>
        <v>102.48</v>
      </c>
      <c r="I55" s="16" t="str">
        <f t="array" ref="I55">XLOOKUP(D55,'COSTS LIST VERTICAL'!C:C,'COSTS LIST VERTICAL'!B:B)</f>
        <v>G3</v>
      </c>
    </row>
    <row r="56" ht="15.75" customHeight="1">
      <c r="A56" s="10">
        <v>45352.0</v>
      </c>
      <c r="B56" s="11" t="s">
        <v>57</v>
      </c>
      <c r="C56" s="12" t="s">
        <v>11</v>
      </c>
      <c r="D56" s="13" t="s">
        <v>40</v>
      </c>
      <c r="E56" s="14"/>
      <c r="F56" s="15">
        <v>99.6</v>
      </c>
      <c r="G56" s="15">
        <f t="shared" si="1"/>
        <v>99.6</v>
      </c>
      <c r="I56" s="16" t="str">
        <f t="array" ref="I56">XLOOKUP(D56,'COSTS LIST VERTICAL'!C:C,'COSTS LIST VERTICAL'!B:B)</f>
        <v>F2</v>
      </c>
    </row>
    <row r="57" ht="15.75" customHeight="1">
      <c r="A57" s="10">
        <v>45355.0</v>
      </c>
      <c r="B57" s="11" t="s">
        <v>57</v>
      </c>
      <c r="C57" s="12" t="s">
        <v>28</v>
      </c>
      <c r="D57" s="13" t="s">
        <v>30</v>
      </c>
      <c r="E57" s="14"/>
      <c r="F57" s="15">
        <v>93.24</v>
      </c>
      <c r="G57" s="15">
        <f t="shared" si="1"/>
        <v>93.24</v>
      </c>
      <c r="I57" s="16" t="str">
        <f t="array" ref="I57">XLOOKUP(D57,'COSTS LIST VERTICAL'!C:C,'COSTS LIST VERTICAL'!B:B)</f>
        <v>D1</v>
      </c>
    </row>
    <row r="58" ht="15.75" customHeight="1">
      <c r="A58" s="10">
        <v>45356.0</v>
      </c>
      <c r="B58" s="11" t="s">
        <v>57</v>
      </c>
      <c r="C58" s="12" t="s">
        <v>11</v>
      </c>
      <c r="D58" s="13" t="s">
        <v>50</v>
      </c>
      <c r="E58" s="14"/>
      <c r="F58" s="15">
        <v>66.6</v>
      </c>
      <c r="G58" s="15">
        <f t="shared" si="1"/>
        <v>66.6</v>
      </c>
      <c r="I58" s="16" t="str">
        <f t="array" ref="I58">XLOOKUP(D58,'COSTS LIST VERTICAL'!C:C,'COSTS LIST VERTICAL'!B:B)</f>
        <v>H1</v>
      </c>
    </row>
    <row r="59" ht="15.75" customHeight="1">
      <c r="A59" s="10">
        <v>45357.0</v>
      </c>
      <c r="B59" s="11" t="s">
        <v>56</v>
      </c>
      <c r="C59" s="12" t="s">
        <v>14</v>
      </c>
      <c r="D59" s="13" t="s">
        <v>13</v>
      </c>
      <c r="E59" s="14"/>
      <c r="F59" s="15">
        <v>77.64</v>
      </c>
      <c r="G59" s="15">
        <f t="shared" si="1"/>
        <v>77.64</v>
      </c>
      <c r="I59" s="16" t="str">
        <f t="array" ref="I59">XLOOKUP(D59,'COSTS LIST VERTICAL'!C:C,'COSTS LIST VERTICAL'!B:B)</f>
        <v>A2</v>
      </c>
    </row>
    <row r="60" ht="15.75" customHeight="1">
      <c r="A60" s="10">
        <v>45358.0</v>
      </c>
      <c r="B60" s="11" t="s">
        <v>56</v>
      </c>
      <c r="C60" s="12" t="s">
        <v>14</v>
      </c>
      <c r="D60" s="13" t="s">
        <v>38</v>
      </c>
      <c r="E60" s="14"/>
      <c r="F60" s="15">
        <v>114.24</v>
      </c>
      <c r="G60" s="15">
        <f t="shared" si="1"/>
        <v>114.24</v>
      </c>
      <c r="I60" s="16" t="str">
        <f t="array" ref="I60">XLOOKUP(D60,'COSTS LIST VERTICAL'!C:C,'COSTS LIST VERTICAL'!B:B)</f>
        <v>F1</v>
      </c>
    </row>
    <row r="61" ht="15.75" customHeight="1">
      <c r="A61" s="10">
        <v>45360.0</v>
      </c>
      <c r="B61" s="11" t="s">
        <v>56</v>
      </c>
      <c r="C61" s="12" t="s">
        <v>14</v>
      </c>
      <c r="D61" s="13" t="s">
        <v>34</v>
      </c>
      <c r="E61" s="14"/>
      <c r="F61" s="15">
        <v>80.16</v>
      </c>
      <c r="G61" s="15">
        <f t="shared" si="1"/>
        <v>80.16</v>
      </c>
      <c r="I61" s="16" t="str">
        <f t="array" ref="I61">XLOOKUP(D61,'COSTS LIST VERTICAL'!C:C,'COSTS LIST VERTICAL'!B:B)</f>
        <v>D3</v>
      </c>
    </row>
    <row r="62" ht="15.75" customHeight="1">
      <c r="A62" s="10">
        <v>45363.0</v>
      </c>
      <c r="B62" s="11" t="s">
        <v>57</v>
      </c>
      <c r="C62" s="12" t="s">
        <v>28</v>
      </c>
      <c r="D62" s="13" t="s">
        <v>36</v>
      </c>
      <c r="E62" s="14"/>
      <c r="F62" s="15">
        <v>84.84</v>
      </c>
      <c r="G62" s="15">
        <f t="shared" si="1"/>
        <v>84.84</v>
      </c>
      <c r="I62" s="16" t="str">
        <f t="array" ref="I62">XLOOKUP(D62,'COSTS LIST VERTICAL'!C:C,'COSTS LIST VERTICAL'!B:B)</f>
        <v>E3</v>
      </c>
    </row>
    <row r="63" ht="15.75" customHeight="1">
      <c r="A63" s="10">
        <v>45366.0</v>
      </c>
      <c r="B63" s="11" t="s">
        <v>57</v>
      </c>
      <c r="C63" s="12" t="s">
        <v>14</v>
      </c>
      <c r="D63" s="13" t="s">
        <v>16</v>
      </c>
      <c r="E63" s="14"/>
      <c r="F63" s="15">
        <v>101.52</v>
      </c>
      <c r="G63" s="15">
        <f t="shared" si="1"/>
        <v>101.52</v>
      </c>
      <c r="I63" s="16" t="str">
        <f t="array" ref="I63">XLOOKUP(D63,'COSTS LIST VERTICAL'!C:C,'COSTS LIST VERTICAL'!B:B)</f>
        <v>A3</v>
      </c>
    </row>
    <row r="64" ht="15.75" customHeight="1">
      <c r="A64" s="10">
        <v>45367.0</v>
      </c>
      <c r="B64" s="11" t="s">
        <v>56</v>
      </c>
      <c r="C64" s="12" t="s">
        <v>11</v>
      </c>
      <c r="D64" s="13" t="s">
        <v>25</v>
      </c>
      <c r="E64" s="14"/>
      <c r="F64" s="15">
        <v>113.88000000000001</v>
      </c>
      <c r="G64" s="15">
        <f t="shared" si="1"/>
        <v>113.88</v>
      </c>
      <c r="I64" s="16" t="str">
        <f t="array" ref="I64">XLOOKUP(D64,'COSTS LIST VERTICAL'!C:C,'COSTS LIST VERTICAL'!B:B)</f>
        <v>C2</v>
      </c>
    </row>
    <row r="65" ht="15.75" customHeight="1">
      <c r="A65" s="10">
        <v>45368.0</v>
      </c>
      <c r="B65" s="11" t="s">
        <v>57</v>
      </c>
      <c r="C65" s="12" t="s">
        <v>28</v>
      </c>
      <c r="D65" s="13" t="s">
        <v>32</v>
      </c>
      <c r="E65" s="14"/>
      <c r="F65" s="15">
        <v>75.12</v>
      </c>
      <c r="G65" s="15">
        <f t="shared" si="1"/>
        <v>75.12</v>
      </c>
      <c r="I65" s="16" t="str">
        <f t="array" ref="I65">XLOOKUP(D65,'COSTS LIST VERTICAL'!C:C,'COSTS LIST VERTICAL'!B:B)</f>
        <v>D2</v>
      </c>
    </row>
    <row r="66" ht="15.75" customHeight="1">
      <c r="A66" s="10">
        <v>45369.0</v>
      </c>
      <c r="B66" s="11" t="s">
        <v>57</v>
      </c>
      <c r="C66" s="12" t="s">
        <v>28</v>
      </c>
      <c r="D66" s="13" t="s">
        <v>46</v>
      </c>
      <c r="E66" s="14"/>
      <c r="F66" s="15">
        <v>81.71999999999998</v>
      </c>
      <c r="G66" s="15">
        <f t="shared" si="1"/>
        <v>81.72</v>
      </c>
      <c r="I66" s="16" t="str">
        <f t="array" ref="I66">XLOOKUP(D66,'COSTS LIST VERTICAL'!C:C,'COSTS LIST VERTICAL'!B:B)</f>
        <v>G2</v>
      </c>
    </row>
    <row r="67" ht="15.75" customHeight="1">
      <c r="A67" s="10">
        <v>45370.0</v>
      </c>
      <c r="B67" s="11" t="s">
        <v>57</v>
      </c>
      <c r="C67" s="12" t="s">
        <v>28</v>
      </c>
      <c r="D67" s="13" t="s">
        <v>36</v>
      </c>
      <c r="E67" s="14"/>
      <c r="F67" s="15">
        <v>84.84</v>
      </c>
      <c r="G67" s="15">
        <f t="shared" si="1"/>
        <v>84.84</v>
      </c>
      <c r="I67" s="16" t="str">
        <f t="array" ref="I67">XLOOKUP(D67,'COSTS LIST VERTICAL'!C:C,'COSTS LIST VERTICAL'!B:B)</f>
        <v>E3</v>
      </c>
    </row>
    <row r="68" ht="15.75" customHeight="1">
      <c r="A68" s="10">
        <v>45372.0</v>
      </c>
      <c r="B68" s="11" t="s">
        <v>56</v>
      </c>
      <c r="C68" s="12" t="s">
        <v>28</v>
      </c>
      <c r="D68" s="13" t="s">
        <v>48</v>
      </c>
      <c r="E68" s="14"/>
      <c r="F68" s="15">
        <v>102.48</v>
      </c>
      <c r="G68" s="15">
        <f t="shared" si="1"/>
        <v>102.48</v>
      </c>
      <c r="I68" s="16" t="str">
        <f t="array" ref="I68">XLOOKUP(D68,'COSTS LIST VERTICAL'!C:C,'COSTS LIST VERTICAL'!B:B)</f>
        <v>G3</v>
      </c>
    </row>
    <row r="69" ht="15.75" customHeight="1">
      <c r="A69" s="10">
        <v>45373.0</v>
      </c>
      <c r="B69" s="11" t="s">
        <v>57</v>
      </c>
      <c r="C69" s="12" t="s">
        <v>28</v>
      </c>
      <c r="D69" s="13" t="s">
        <v>32</v>
      </c>
      <c r="E69" s="14"/>
      <c r="F69" s="15">
        <v>75.12</v>
      </c>
      <c r="G69" s="15">
        <f t="shared" si="1"/>
        <v>75.12</v>
      </c>
      <c r="I69" s="16" t="str">
        <f t="array" ref="I69">XLOOKUP(D69,'COSTS LIST VERTICAL'!C:C,'COSTS LIST VERTICAL'!B:B)</f>
        <v>D2</v>
      </c>
    </row>
    <row r="70" ht="15.75" customHeight="1">
      <c r="A70" s="10">
        <v>45374.0</v>
      </c>
      <c r="B70" s="11" t="s">
        <v>56</v>
      </c>
      <c r="C70" s="12" t="s">
        <v>19</v>
      </c>
      <c r="D70" s="13" t="s">
        <v>42</v>
      </c>
      <c r="E70" s="14"/>
      <c r="F70" s="15">
        <v>61.32</v>
      </c>
      <c r="G70" s="15">
        <f t="shared" si="1"/>
        <v>61.32</v>
      </c>
      <c r="I70" s="16" t="str">
        <f t="array" ref="I70">XLOOKUP(D70,'COSTS LIST VERTICAL'!C:C,'COSTS LIST VERTICAL'!B:B)</f>
        <v>F3</v>
      </c>
    </row>
    <row r="71" ht="15.75" customHeight="1">
      <c r="A71" s="10">
        <v>45375.0</v>
      </c>
      <c r="B71" s="11" t="s">
        <v>57</v>
      </c>
      <c r="C71" s="12" t="s">
        <v>28</v>
      </c>
      <c r="D71" s="13" t="s">
        <v>48</v>
      </c>
      <c r="E71" s="14"/>
      <c r="F71" s="15">
        <v>102.48</v>
      </c>
      <c r="G71" s="15">
        <f t="shared" si="1"/>
        <v>102.48</v>
      </c>
      <c r="I71" s="16" t="str">
        <f t="array" ref="I71">XLOOKUP(D71,'COSTS LIST VERTICAL'!C:C,'COSTS LIST VERTICAL'!B:B)</f>
        <v>G3</v>
      </c>
    </row>
    <row r="72" ht="15.75" customHeight="1">
      <c r="A72" s="10">
        <v>45376.0</v>
      </c>
      <c r="B72" s="11" t="s">
        <v>57</v>
      </c>
      <c r="C72" s="12" t="s">
        <v>19</v>
      </c>
      <c r="D72" s="13" t="s">
        <v>21</v>
      </c>
      <c r="E72" s="14"/>
      <c r="F72" s="15">
        <v>72.72</v>
      </c>
      <c r="G72" s="15">
        <f t="shared" si="1"/>
        <v>72.72</v>
      </c>
      <c r="I72" s="16" t="str">
        <f t="array" ref="I72">XLOOKUP(D72,'COSTS LIST VERTICAL'!C:C,'COSTS LIST VERTICAL'!B:B)</f>
        <v>B2</v>
      </c>
    </row>
    <row r="73" ht="15.75" customHeight="1">
      <c r="A73" s="10">
        <v>45377.0</v>
      </c>
      <c r="B73" s="11" t="s">
        <v>56</v>
      </c>
      <c r="C73" s="12" t="s">
        <v>19</v>
      </c>
      <c r="D73" s="13" t="s">
        <v>42</v>
      </c>
      <c r="E73" s="14"/>
      <c r="F73" s="15">
        <v>61.32</v>
      </c>
      <c r="G73" s="15">
        <f t="shared" si="1"/>
        <v>61.32</v>
      </c>
      <c r="I73" s="16" t="str">
        <f t="array" ref="I73">XLOOKUP(D73,'COSTS LIST VERTICAL'!C:C,'COSTS LIST VERTICAL'!B:B)</f>
        <v>F3</v>
      </c>
    </row>
    <row r="74" ht="15.75" customHeight="1">
      <c r="A74" s="10">
        <v>45379.0</v>
      </c>
      <c r="B74" s="11" t="s">
        <v>56</v>
      </c>
      <c r="C74" s="12" t="s">
        <v>28</v>
      </c>
      <c r="D74" s="13" t="s">
        <v>30</v>
      </c>
      <c r="E74" s="14"/>
      <c r="F74" s="15">
        <v>93.24</v>
      </c>
      <c r="G74" s="15">
        <f t="shared" si="1"/>
        <v>93.24</v>
      </c>
      <c r="I74" s="16" t="str">
        <f t="array" ref="I74">XLOOKUP(D74,'COSTS LIST VERTICAL'!C:C,'COSTS LIST VERTICAL'!B:B)</f>
        <v>D1</v>
      </c>
    </row>
    <row r="75" ht="15.75" customHeight="1">
      <c r="A75" s="10">
        <v>45381.0</v>
      </c>
      <c r="B75" s="11" t="s">
        <v>56</v>
      </c>
      <c r="C75" s="12" t="s">
        <v>28</v>
      </c>
      <c r="D75" s="13" t="s">
        <v>46</v>
      </c>
      <c r="E75" s="14"/>
      <c r="F75" s="15">
        <v>81.71999999999998</v>
      </c>
      <c r="G75" s="15">
        <f t="shared" si="1"/>
        <v>81.72</v>
      </c>
      <c r="I75" s="16" t="str">
        <f t="array" ref="I75">XLOOKUP(D75,'COSTS LIST VERTICAL'!C:C,'COSTS LIST VERTICAL'!B:B)</f>
        <v>G2</v>
      </c>
    </row>
    <row r="76" ht="15.75" customHeight="1">
      <c r="A76" s="10">
        <v>45383.0</v>
      </c>
      <c r="B76" s="11" t="s">
        <v>56</v>
      </c>
      <c r="C76" s="12" t="s">
        <v>19</v>
      </c>
      <c r="D76" s="13" t="s">
        <v>21</v>
      </c>
      <c r="E76" s="14"/>
      <c r="F76" s="15">
        <v>72.72</v>
      </c>
      <c r="G76" s="15">
        <f t="shared" si="1"/>
        <v>72.72</v>
      </c>
      <c r="I76" s="16" t="str">
        <f t="array" ref="I76">XLOOKUP(D76,'COSTS LIST VERTICAL'!C:C,'COSTS LIST VERTICAL'!B:B)</f>
        <v>B2</v>
      </c>
    </row>
    <row r="77" ht="15.75" customHeight="1">
      <c r="A77" s="10">
        <v>45384.0</v>
      </c>
      <c r="B77" s="11" t="s">
        <v>57</v>
      </c>
      <c r="C77" s="12" t="s">
        <v>14</v>
      </c>
      <c r="D77" s="13" t="s">
        <v>16</v>
      </c>
      <c r="E77" s="14"/>
      <c r="F77" s="15">
        <v>101.52</v>
      </c>
      <c r="G77" s="15">
        <f t="shared" si="1"/>
        <v>101.52</v>
      </c>
      <c r="I77" s="16" t="str">
        <f t="array" ref="I77">XLOOKUP(D77,'COSTS LIST VERTICAL'!C:C,'COSTS LIST VERTICAL'!B:B)</f>
        <v>A3</v>
      </c>
    </row>
    <row r="78" ht="15.75" customHeight="1">
      <c r="A78" s="10">
        <v>45385.0</v>
      </c>
      <c r="B78" s="11" t="s">
        <v>56</v>
      </c>
      <c r="C78" s="12" t="s">
        <v>19</v>
      </c>
      <c r="D78" s="13" t="s">
        <v>42</v>
      </c>
      <c r="E78" s="14"/>
      <c r="F78" s="15">
        <v>61.32</v>
      </c>
      <c r="G78" s="15">
        <f t="shared" si="1"/>
        <v>61.32</v>
      </c>
      <c r="I78" s="16" t="str">
        <f t="array" ref="I78">XLOOKUP(D78,'COSTS LIST VERTICAL'!C:C,'COSTS LIST VERTICAL'!B:B)</f>
        <v>F3</v>
      </c>
    </row>
    <row r="79" ht="15.75" customHeight="1">
      <c r="A79" s="10">
        <v>45388.0</v>
      </c>
      <c r="B79" s="11" t="s">
        <v>57</v>
      </c>
      <c r="C79" s="12" t="s">
        <v>11</v>
      </c>
      <c r="D79" s="13" t="s">
        <v>40</v>
      </c>
      <c r="E79" s="14"/>
      <c r="F79" s="15">
        <v>99.6</v>
      </c>
      <c r="G79" s="15">
        <f t="shared" si="1"/>
        <v>99.6</v>
      </c>
      <c r="I79" s="16" t="str">
        <f t="array" ref="I79">XLOOKUP(D79,'COSTS LIST VERTICAL'!C:C,'COSTS LIST VERTICAL'!B:B)</f>
        <v>F2</v>
      </c>
    </row>
    <row r="80" ht="15.75" customHeight="1">
      <c r="A80" s="10">
        <v>45389.0</v>
      </c>
      <c r="B80" s="11" t="s">
        <v>56</v>
      </c>
      <c r="C80" s="12" t="s">
        <v>11</v>
      </c>
      <c r="D80" s="13" t="s">
        <v>25</v>
      </c>
      <c r="E80" s="14"/>
      <c r="F80" s="15">
        <v>113.88000000000001</v>
      </c>
      <c r="G80" s="15">
        <f t="shared" si="1"/>
        <v>113.88</v>
      </c>
      <c r="I80" s="16" t="str">
        <f t="array" ref="I80">XLOOKUP(D80,'COSTS LIST VERTICAL'!C:C,'COSTS LIST VERTICAL'!B:B)</f>
        <v>C2</v>
      </c>
    </row>
    <row r="81" ht="15.75" customHeight="1">
      <c r="A81" s="10">
        <v>45390.0</v>
      </c>
      <c r="B81" s="11" t="s">
        <v>56</v>
      </c>
      <c r="C81" s="12" t="s">
        <v>11</v>
      </c>
      <c r="D81" s="13" t="s">
        <v>50</v>
      </c>
      <c r="E81" s="14"/>
      <c r="F81" s="15">
        <v>66.6</v>
      </c>
      <c r="G81" s="15">
        <f t="shared" si="1"/>
        <v>66.6</v>
      </c>
      <c r="I81" s="16" t="str">
        <f t="array" ref="I81">XLOOKUP(D81,'COSTS LIST VERTICAL'!C:C,'COSTS LIST VERTICAL'!B:B)</f>
        <v>H1</v>
      </c>
    </row>
    <row r="82" ht="15.75" customHeight="1">
      <c r="A82" s="10">
        <v>45391.0</v>
      </c>
      <c r="B82" s="11" t="s">
        <v>56</v>
      </c>
      <c r="C82" s="12" t="s">
        <v>19</v>
      </c>
      <c r="D82" s="13" t="s">
        <v>21</v>
      </c>
      <c r="E82" s="14"/>
      <c r="F82" s="15">
        <v>72.72</v>
      </c>
      <c r="G82" s="15">
        <f t="shared" si="1"/>
        <v>72.72</v>
      </c>
      <c r="I82" s="16" t="str">
        <f t="array" ref="I82">XLOOKUP(D82,'COSTS LIST VERTICAL'!C:C,'COSTS LIST VERTICAL'!B:B)</f>
        <v>B2</v>
      </c>
    </row>
    <row r="83" ht="15.75" customHeight="1">
      <c r="A83" s="10">
        <v>45392.0</v>
      </c>
      <c r="B83" s="11" t="s">
        <v>57</v>
      </c>
      <c r="C83" s="12" t="s">
        <v>19</v>
      </c>
      <c r="D83" s="13" t="s">
        <v>42</v>
      </c>
      <c r="E83" s="14"/>
      <c r="F83" s="15">
        <v>61.32</v>
      </c>
      <c r="G83" s="15">
        <f t="shared" si="1"/>
        <v>61.32</v>
      </c>
      <c r="I83" s="16" t="str">
        <f t="array" ref="I83">XLOOKUP(D83,'COSTS LIST VERTICAL'!C:C,'COSTS LIST VERTICAL'!B:B)</f>
        <v>F3</v>
      </c>
    </row>
    <row r="84" ht="15.75" customHeight="1">
      <c r="A84" s="10">
        <v>45397.0</v>
      </c>
      <c r="B84" s="11" t="s">
        <v>56</v>
      </c>
      <c r="C84" s="12" t="s">
        <v>28</v>
      </c>
      <c r="D84" s="13" t="s">
        <v>46</v>
      </c>
      <c r="E84" s="14"/>
      <c r="F84" s="15">
        <v>81.71999999999998</v>
      </c>
      <c r="G84" s="15">
        <f t="shared" si="1"/>
        <v>81.72</v>
      </c>
      <c r="I84" s="16" t="str">
        <f t="array" ref="I84">XLOOKUP(D84,'COSTS LIST VERTICAL'!C:C,'COSTS LIST VERTICAL'!B:B)</f>
        <v>G2</v>
      </c>
    </row>
    <row r="85" ht="15.75" customHeight="1">
      <c r="A85" s="10">
        <v>45398.0</v>
      </c>
      <c r="B85" s="11" t="s">
        <v>57</v>
      </c>
      <c r="C85" s="12" t="s">
        <v>28</v>
      </c>
      <c r="D85" s="13" t="s">
        <v>30</v>
      </c>
      <c r="E85" s="14"/>
      <c r="F85" s="15">
        <v>93.24</v>
      </c>
      <c r="G85" s="15">
        <f t="shared" si="1"/>
        <v>93.24</v>
      </c>
      <c r="I85" s="16" t="str">
        <f t="array" ref="I85">XLOOKUP(D85,'COSTS LIST VERTICAL'!C:C,'COSTS LIST VERTICAL'!B:B)</f>
        <v>D1</v>
      </c>
    </row>
    <row r="86" ht="15.75" customHeight="1">
      <c r="A86" s="10">
        <v>45399.0</v>
      </c>
      <c r="B86" s="11" t="s">
        <v>56</v>
      </c>
      <c r="C86" s="12" t="s">
        <v>11</v>
      </c>
      <c r="D86" s="13" t="s">
        <v>25</v>
      </c>
      <c r="E86" s="14"/>
      <c r="F86" s="15">
        <v>113.88000000000001</v>
      </c>
      <c r="G86" s="15">
        <f t="shared" si="1"/>
        <v>113.88</v>
      </c>
      <c r="I86" s="16" t="str">
        <f t="array" ref="I86">XLOOKUP(D86,'COSTS LIST VERTICAL'!C:C,'COSTS LIST VERTICAL'!B:B)</f>
        <v>C2</v>
      </c>
    </row>
    <row r="87" ht="15.75" customHeight="1">
      <c r="A87" s="10">
        <v>45402.0</v>
      </c>
      <c r="B87" s="11" t="s">
        <v>56</v>
      </c>
      <c r="C87" s="12" t="s">
        <v>11</v>
      </c>
      <c r="D87" s="13" t="s">
        <v>25</v>
      </c>
      <c r="E87" s="14"/>
      <c r="F87" s="15">
        <v>113.88000000000001</v>
      </c>
      <c r="G87" s="15">
        <f t="shared" si="1"/>
        <v>113.88</v>
      </c>
      <c r="I87" s="16" t="str">
        <f t="array" ref="I87">XLOOKUP(D87,'COSTS LIST VERTICAL'!C:C,'COSTS LIST VERTICAL'!B:B)</f>
        <v>C2</v>
      </c>
    </row>
    <row r="88" ht="15.75" customHeight="1">
      <c r="A88" s="10">
        <v>45404.0</v>
      </c>
      <c r="B88" s="11" t="s">
        <v>56</v>
      </c>
      <c r="C88" s="12" t="s">
        <v>19</v>
      </c>
      <c r="D88" s="13" t="s">
        <v>18</v>
      </c>
      <c r="E88" s="14"/>
      <c r="F88" s="15">
        <v>82.55999999999999</v>
      </c>
      <c r="G88" s="15">
        <f t="shared" si="1"/>
        <v>82.56</v>
      </c>
      <c r="I88" s="16" t="str">
        <f t="array" ref="I88">XLOOKUP(D88,'COSTS LIST VERTICAL'!C:C,'COSTS LIST VERTICAL'!B:B)</f>
        <v>B1</v>
      </c>
    </row>
    <row r="89" ht="15.75" customHeight="1">
      <c r="A89" s="10">
        <v>45407.0</v>
      </c>
      <c r="B89" s="11" t="s">
        <v>56</v>
      </c>
      <c r="C89" s="12" t="s">
        <v>11</v>
      </c>
      <c r="D89" s="13" t="s">
        <v>40</v>
      </c>
      <c r="E89" s="14"/>
      <c r="F89" s="15">
        <v>99.6</v>
      </c>
      <c r="G89" s="15">
        <f t="shared" si="1"/>
        <v>99.6</v>
      </c>
      <c r="I89" s="16" t="str">
        <f t="array" ref="I89">XLOOKUP(D89,'COSTS LIST VERTICAL'!C:C,'COSTS LIST VERTICAL'!B:B)</f>
        <v>F2</v>
      </c>
    </row>
    <row r="90" ht="15.75" customHeight="1">
      <c r="A90" s="10">
        <v>45408.0</v>
      </c>
      <c r="B90" s="11" t="s">
        <v>57</v>
      </c>
      <c r="C90" s="12" t="s">
        <v>28</v>
      </c>
      <c r="D90" s="13" t="s">
        <v>30</v>
      </c>
      <c r="E90" s="14"/>
      <c r="F90" s="15">
        <v>93.24</v>
      </c>
      <c r="G90" s="15">
        <f t="shared" si="1"/>
        <v>93.24</v>
      </c>
      <c r="I90" s="16" t="str">
        <f t="array" ref="I90">XLOOKUP(D90,'COSTS LIST VERTICAL'!C:C,'COSTS LIST VERTICAL'!B:B)</f>
        <v>D1</v>
      </c>
    </row>
    <row r="91" ht="15.75" customHeight="1">
      <c r="A91" s="10">
        <v>45409.0</v>
      </c>
      <c r="B91" s="11" t="s">
        <v>57</v>
      </c>
      <c r="C91" s="12" t="s">
        <v>28</v>
      </c>
      <c r="D91" s="13" t="s">
        <v>48</v>
      </c>
      <c r="E91" s="14"/>
      <c r="F91" s="15">
        <v>102.48</v>
      </c>
      <c r="G91" s="15">
        <f t="shared" si="1"/>
        <v>102.48</v>
      </c>
      <c r="I91" s="16" t="str">
        <f t="array" ref="I91">XLOOKUP(D91,'COSTS LIST VERTICAL'!C:C,'COSTS LIST VERTICAL'!B:B)</f>
        <v>G3</v>
      </c>
    </row>
    <row r="92" ht="15.75" customHeight="1">
      <c r="A92" s="10">
        <v>45411.0</v>
      </c>
      <c r="B92" s="11" t="s">
        <v>56</v>
      </c>
      <c r="C92" s="12" t="s">
        <v>14</v>
      </c>
      <c r="D92" s="13" t="s">
        <v>13</v>
      </c>
      <c r="E92" s="14"/>
      <c r="F92" s="15">
        <v>77.64</v>
      </c>
      <c r="G92" s="15">
        <f t="shared" si="1"/>
        <v>77.64</v>
      </c>
      <c r="I92" s="16" t="str">
        <f t="array" ref="I92">XLOOKUP(D92,'COSTS LIST VERTICAL'!C:C,'COSTS LIST VERTICAL'!B:B)</f>
        <v>A2</v>
      </c>
    </row>
    <row r="93" ht="15.75" customHeight="1">
      <c r="A93" s="10">
        <v>45412.0</v>
      </c>
      <c r="B93" s="11" t="s">
        <v>56</v>
      </c>
      <c r="C93" s="12" t="s">
        <v>28</v>
      </c>
      <c r="D93" s="13" t="s">
        <v>48</v>
      </c>
      <c r="E93" s="14"/>
      <c r="F93" s="15">
        <v>102.48</v>
      </c>
      <c r="G93" s="15">
        <f t="shared" si="1"/>
        <v>102.48</v>
      </c>
      <c r="I93" s="16" t="str">
        <f t="array" ref="I93">XLOOKUP(D93,'COSTS LIST VERTICAL'!C:C,'COSTS LIST VERTICAL'!B:B)</f>
        <v>G3</v>
      </c>
    </row>
    <row r="94" ht="15.75" customHeight="1">
      <c r="A94" s="10">
        <v>45414.0</v>
      </c>
      <c r="B94" s="11" t="s">
        <v>56</v>
      </c>
      <c r="C94" s="12" t="s">
        <v>14</v>
      </c>
      <c r="D94" s="13" t="s">
        <v>13</v>
      </c>
      <c r="E94" s="14"/>
      <c r="F94" s="15">
        <v>77.64</v>
      </c>
      <c r="G94" s="15">
        <f t="shared" si="1"/>
        <v>77.64</v>
      </c>
      <c r="I94" s="16" t="str">
        <f t="array" ref="I94">XLOOKUP(D94,'COSTS LIST VERTICAL'!C:C,'COSTS LIST VERTICAL'!B:B)</f>
        <v>A2</v>
      </c>
    </row>
    <row r="95" ht="15.75" customHeight="1">
      <c r="I95" s="16" t="str">
        <f t="array" ref="I95">XLOOKUP(D95,'COSTS LIST VERTICAL'!C:C,'COSTS LIST VERTICAL'!B:B)</f>
        <v>#N/A</v>
      </c>
    </row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showGridLines="0" workbookViewId="0"/>
  </sheetViews>
  <sheetFormatPr customHeight="1" defaultColWidth="14.43" defaultRowHeight="15.0"/>
  <cols>
    <col customWidth="1" min="1" max="1" width="12.29"/>
    <col customWidth="1" min="2" max="2" width="14.71"/>
    <col customWidth="1" min="3" max="3" width="13.43"/>
    <col customWidth="1" min="4" max="4" width="23.0"/>
    <col customWidth="1" min="5" max="5" width="21.71"/>
    <col customWidth="1" min="6" max="6" width="11.57"/>
    <col customWidth="1" min="7" max="7" width="15.29"/>
    <col customWidth="1" min="8" max="8" width="8.71"/>
    <col customWidth="1" min="9" max="9" width="21.71"/>
    <col customWidth="1" min="10" max="26" width="8.71"/>
  </cols>
  <sheetData>
    <row r="1">
      <c r="A1" s="8" t="s">
        <v>51</v>
      </c>
      <c r="B1" s="8" t="s">
        <v>52</v>
      </c>
      <c r="C1" s="8" t="s">
        <v>7</v>
      </c>
      <c r="D1" s="8" t="s">
        <v>6</v>
      </c>
      <c r="E1" s="8" t="s">
        <v>8</v>
      </c>
      <c r="F1" s="8" t="s">
        <v>53</v>
      </c>
      <c r="G1" s="8" t="s">
        <v>54</v>
      </c>
      <c r="I1" s="9" t="s">
        <v>55</v>
      </c>
    </row>
    <row r="2">
      <c r="A2" s="10">
        <v>45292.0</v>
      </c>
      <c r="B2" s="11" t="s">
        <v>56</v>
      </c>
      <c r="C2" s="12" t="s">
        <v>11</v>
      </c>
      <c r="D2" s="13" t="s">
        <v>10</v>
      </c>
      <c r="E2" s="14">
        <f>HLOOKUP(D2,'COSTS LIST HORIZONTAL'!$3:$5,3,FALSE)</f>
        <v>76.3</v>
      </c>
      <c r="F2" s="15">
        <v>91.55999999999999</v>
      </c>
      <c r="G2" s="15">
        <f t="shared" ref="G2:G94" si="1">F2-E2</f>
        <v>15.26</v>
      </c>
      <c r="I2" s="16" t="str">
        <f t="array" ref="I2">XLOOKUP(D2,'COSTS LIST HORIZONTAL'!$3:$3,'COSTS LIST HORIZONTAL'!$2:$2)</f>
        <v>A1</v>
      </c>
    </row>
    <row r="3">
      <c r="A3" s="10">
        <v>45293.0</v>
      </c>
      <c r="B3" s="11" t="s">
        <v>57</v>
      </c>
      <c r="C3" s="12" t="s">
        <v>14</v>
      </c>
      <c r="D3" s="13" t="s">
        <v>13</v>
      </c>
      <c r="E3" s="14">
        <f>HLOOKUP(D3,'COSTS LIST HORIZONTAL'!$3:$5,3,FALSE)</f>
        <v>64.7</v>
      </c>
      <c r="F3" s="15">
        <v>77.64</v>
      </c>
      <c r="G3" s="15">
        <f t="shared" si="1"/>
        <v>12.94</v>
      </c>
      <c r="I3" s="16"/>
    </row>
    <row r="4">
      <c r="A4" s="10">
        <v>45294.0</v>
      </c>
      <c r="B4" s="11" t="s">
        <v>56</v>
      </c>
      <c r="C4" s="12" t="s">
        <v>14</v>
      </c>
      <c r="D4" s="13" t="s">
        <v>16</v>
      </c>
      <c r="E4" s="14">
        <f>HLOOKUP(D4,'COSTS LIST HORIZONTAL'!$3:$5,3,FALSE)</f>
        <v>84.6</v>
      </c>
      <c r="F4" s="15">
        <v>101.52</v>
      </c>
      <c r="G4" s="15">
        <f t="shared" si="1"/>
        <v>16.92</v>
      </c>
      <c r="I4" s="16"/>
    </row>
    <row r="5">
      <c r="A5" s="10">
        <v>45295.0</v>
      </c>
      <c r="B5" s="11" t="s">
        <v>56</v>
      </c>
      <c r="C5" s="12" t="s">
        <v>19</v>
      </c>
      <c r="D5" s="13" t="s">
        <v>18</v>
      </c>
      <c r="E5" s="14">
        <f>HLOOKUP(D5,'COSTS LIST HORIZONTAL'!$3:$5,3,FALSE)</f>
        <v>68.8</v>
      </c>
      <c r="F5" s="15">
        <v>82.55999999999999</v>
      </c>
      <c r="G5" s="15">
        <f t="shared" si="1"/>
        <v>13.76</v>
      </c>
      <c r="I5" s="16"/>
    </row>
    <row r="6">
      <c r="A6" s="10">
        <v>45296.0</v>
      </c>
      <c r="B6" s="11" t="s">
        <v>56</v>
      </c>
      <c r="C6" s="12" t="s">
        <v>19</v>
      </c>
      <c r="D6" s="13" t="s">
        <v>21</v>
      </c>
      <c r="E6" s="14">
        <f>HLOOKUP(D6,'COSTS LIST HORIZONTAL'!$3:$5,3,FALSE)</f>
        <v>60.6</v>
      </c>
      <c r="F6" s="15">
        <v>72.72</v>
      </c>
      <c r="G6" s="15">
        <f t="shared" si="1"/>
        <v>12.12</v>
      </c>
      <c r="I6" s="16"/>
    </row>
    <row r="7">
      <c r="A7" s="10">
        <v>45297.0</v>
      </c>
      <c r="B7" s="11" t="s">
        <v>57</v>
      </c>
      <c r="C7" s="12" t="s">
        <v>11</v>
      </c>
      <c r="D7" s="13" t="s">
        <v>23</v>
      </c>
      <c r="E7" s="14">
        <f>HLOOKUP(D7,'COSTS LIST HORIZONTAL'!$3:$5,3,FALSE)</f>
        <v>89.9</v>
      </c>
      <c r="F7" s="15">
        <v>107.88000000000001</v>
      </c>
      <c r="G7" s="15">
        <f t="shared" si="1"/>
        <v>17.98</v>
      </c>
      <c r="I7" s="16"/>
    </row>
    <row r="8">
      <c r="A8" s="10">
        <v>45299.0</v>
      </c>
      <c r="B8" s="11" t="s">
        <v>57</v>
      </c>
      <c r="C8" s="12" t="s">
        <v>11</v>
      </c>
      <c r="D8" s="13" t="s">
        <v>25</v>
      </c>
      <c r="E8" s="14">
        <f>HLOOKUP(D8,'COSTS LIST HORIZONTAL'!$3:$5,3,FALSE)</f>
        <v>94.9</v>
      </c>
      <c r="F8" s="15">
        <v>113.88000000000001</v>
      </c>
      <c r="G8" s="15">
        <f t="shared" si="1"/>
        <v>18.98</v>
      </c>
      <c r="I8" s="16"/>
    </row>
    <row r="9">
      <c r="A9" s="10">
        <v>45300.0</v>
      </c>
      <c r="B9" s="11" t="s">
        <v>57</v>
      </c>
      <c r="C9" s="12" t="s">
        <v>11</v>
      </c>
      <c r="D9" s="13" t="s">
        <v>25</v>
      </c>
      <c r="E9" s="14">
        <f>HLOOKUP(D9,'COSTS LIST HORIZONTAL'!$3:$5,3,FALSE)</f>
        <v>94.9</v>
      </c>
      <c r="F9" s="15">
        <v>113.88000000000001</v>
      </c>
      <c r="G9" s="15">
        <f t="shared" si="1"/>
        <v>18.98</v>
      </c>
      <c r="I9" s="16"/>
    </row>
    <row r="10">
      <c r="A10" s="10">
        <v>45301.0</v>
      </c>
      <c r="B10" s="11" t="s">
        <v>57</v>
      </c>
      <c r="C10" s="12" t="s">
        <v>28</v>
      </c>
      <c r="D10" s="13" t="s">
        <v>27</v>
      </c>
      <c r="E10" s="14">
        <f>HLOOKUP(D10,'COSTS LIST HORIZONTAL'!$3:$5,3,FALSE)</f>
        <v>69.4</v>
      </c>
      <c r="F10" s="15">
        <v>83.28</v>
      </c>
      <c r="G10" s="15">
        <f t="shared" si="1"/>
        <v>13.88</v>
      </c>
      <c r="I10" s="16"/>
    </row>
    <row r="11">
      <c r="A11" s="10">
        <v>45302.0</v>
      </c>
      <c r="B11" s="11" t="s">
        <v>56</v>
      </c>
      <c r="C11" s="12" t="s">
        <v>14</v>
      </c>
      <c r="D11" s="13" t="s">
        <v>13</v>
      </c>
      <c r="E11" s="14">
        <f>HLOOKUP(D11,'COSTS LIST HORIZONTAL'!$3:$5,3,FALSE)</f>
        <v>64.7</v>
      </c>
      <c r="F11" s="15">
        <v>77.64</v>
      </c>
      <c r="G11" s="15">
        <f t="shared" si="1"/>
        <v>12.94</v>
      </c>
      <c r="I11" s="16"/>
    </row>
    <row r="12">
      <c r="A12" s="10">
        <v>45303.0</v>
      </c>
      <c r="B12" s="11" t="s">
        <v>57</v>
      </c>
      <c r="C12" s="12" t="s">
        <v>14</v>
      </c>
      <c r="D12" s="13" t="s">
        <v>16</v>
      </c>
      <c r="E12" s="14">
        <f>HLOOKUP(D12,'COSTS LIST HORIZONTAL'!$3:$5,3,FALSE)</f>
        <v>84.6</v>
      </c>
      <c r="F12" s="15">
        <v>101.52</v>
      </c>
      <c r="G12" s="15">
        <f t="shared" si="1"/>
        <v>16.92</v>
      </c>
      <c r="I12" s="16"/>
    </row>
    <row r="13">
      <c r="A13" s="10">
        <v>45304.0</v>
      </c>
      <c r="B13" s="11" t="s">
        <v>57</v>
      </c>
      <c r="C13" s="12" t="s">
        <v>14</v>
      </c>
      <c r="D13" s="13" t="s">
        <v>13</v>
      </c>
      <c r="E13" s="14">
        <f>HLOOKUP(D13,'COSTS LIST HORIZONTAL'!$3:$5,3,FALSE)</f>
        <v>64.7</v>
      </c>
      <c r="F13" s="15">
        <v>77.64</v>
      </c>
      <c r="G13" s="15">
        <f t="shared" si="1"/>
        <v>12.94</v>
      </c>
      <c r="I13" s="16"/>
    </row>
    <row r="14">
      <c r="A14" s="10">
        <v>45305.0</v>
      </c>
      <c r="B14" s="11" t="s">
        <v>56</v>
      </c>
      <c r="C14" s="12" t="s">
        <v>28</v>
      </c>
      <c r="D14" s="13" t="s">
        <v>30</v>
      </c>
      <c r="E14" s="14">
        <f>HLOOKUP(D14,'COSTS LIST HORIZONTAL'!$3:$5,3,FALSE)</f>
        <v>77.7</v>
      </c>
      <c r="F14" s="15">
        <v>93.24</v>
      </c>
      <c r="G14" s="15">
        <f t="shared" si="1"/>
        <v>15.54</v>
      </c>
      <c r="I14" s="16"/>
    </row>
    <row r="15">
      <c r="A15" s="10">
        <v>45306.0</v>
      </c>
      <c r="B15" s="11" t="s">
        <v>56</v>
      </c>
      <c r="C15" s="12" t="s">
        <v>11</v>
      </c>
      <c r="D15" s="13" t="s">
        <v>23</v>
      </c>
      <c r="E15" s="14">
        <f>HLOOKUP(D15,'COSTS LIST HORIZONTAL'!$3:$5,3,FALSE)</f>
        <v>89.9</v>
      </c>
      <c r="F15" s="15">
        <v>107.88000000000001</v>
      </c>
      <c r="G15" s="15">
        <f t="shared" si="1"/>
        <v>17.98</v>
      </c>
      <c r="I15" s="16"/>
    </row>
    <row r="16">
      <c r="A16" s="10">
        <v>45307.0</v>
      </c>
      <c r="B16" s="11" t="s">
        <v>57</v>
      </c>
      <c r="C16" s="12" t="s">
        <v>28</v>
      </c>
      <c r="D16" s="13" t="s">
        <v>32</v>
      </c>
      <c r="E16" s="14">
        <f>HLOOKUP(D16,'COSTS LIST HORIZONTAL'!$3:$5,3,FALSE)</f>
        <v>62.6</v>
      </c>
      <c r="F16" s="15">
        <v>75.12</v>
      </c>
      <c r="G16" s="15">
        <f t="shared" si="1"/>
        <v>12.52</v>
      </c>
      <c r="I16" s="16"/>
    </row>
    <row r="17">
      <c r="A17" s="10">
        <v>45308.0</v>
      </c>
      <c r="B17" s="11" t="s">
        <v>56</v>
      </c>
      <c r="C17" s="12" t="s">
        <v>28</v>
      </c>
      <c r="D17" s="13" t="s">
        <v>32</v>
      </c>
      <c r="E17" s="14">
        <f>HLOOKUP(D17,'COSTS LIST HORIZONTAL'!$3:$5,3,FALSE)</f>
        <v>62.6</v>
      </c>
      <c r="F17" s="15">
        <v>75.12</v>
      </c>
      <c r="G17" s="15">
        <f t="shared" si="1"/>
        <v>12.52</v>
      </c>
      <c r="I17" s="16"/>
    </row>
    <row r="18">
      <c r="A18" s="10">
        <v>45309.0</v>
      </c>
      <c r="B18" s="11" t="s">
        <v>56</v>
      </c>
      <c r="C18" s="12" t="s">
        <v>14</v>
      </c>
      <c r="D18" s="13" t="s">
        <v>34</v>
      </c>
      <c r="E18" s="14"/>
      <c r="F18" s="15">
        <v>80.16</v>
      </c>
      <c r="G18" s="15">
        <f t="shared" si="1"/>
        <v>80.16</v>
      </c>
      <c r="I18" s="16"/>
    </row>
    <row r="19">
      <c r="A19" s="10">
        <v>45311.0</v>
      </c>
      <c r="B19" s="11" t="s">
        <v>56</v>
      </c>
      <c r="C19" s="12" t="s">
        <v>11</v>
      </c>
      <c r="D19" s="13" t="s">
        <v>23</v>
      </c>
      <c r="E19" s="14"/>
      <c r="F19" s="15">
        <v>107.88000000000001</v>
      </c>
      <c r="G19" s="15">
        <f t="shared" si="1"/>
        <v>107.88</v>
      </c>
      <c r="I19" s="16"/>
    </row>
    <row r="20">
      <c r="A20" s="10">
        <v>45313.0</v>
      </c>
      <c r="B20" s="11" t="s">
        <v>56</v>
      </c>
      <c r="C20" s="12" t="s">
        <v>28</v>
      </c>
      <c r="D20" s="13" t="s">
        <v>36</v>
      </c>
      <c r="E20" s="14"/>
      <c r="F20" s="15">
        <v>84.84</v>
      </c>
      <c r="G20" s="15">
        <f t="shared" si="1"/>
        <v>84.84</v>
      </c>
      <c r="I20" s="16"/>
    </row>
    <row r="21" ht="15.75" customHeight="1">
      <c r="A21" s="10">
        <v>45314.0</v>
      </c>
      <c r="B21" s="11" t="s">
        <v>57</v>
      </c>
      <c r="C21" s="12" t="s">
        <v>14</v>
      </c>
      <c r="D21" s="13" t="s">
        <v>38</v>
      </c>
      <c r="E21" s="14"/>
      <c r="F21" s="15">
        <v>114.24</v>
      </c>
      <c r="G21" s="15">
        <f t="shared" si="1"/>
        <v>114.24</v>
      </c>
      <c r="I21" s="16"/>
    </row>
    <row r="22" ht="15.75" customHeight="1">
      <c r="A22" s="10">
        <v>45315.0</v>
      </c>
      <c r="B22" s="11" t="s">
        <v>56</v>
      </c>
      <c r="C22" s="12" t="s">
        <v>14</v>
      </c>
      <c r="D22" s="13" t="s">
        <v>38</v>
      </c>
      <c r="E22" s="14"/>
      <c r="F22" s="15">
        <v>114.24</v>
      </c>
      <c r="G22" s="15">
        <f t="shared" si="1"/>
        <v>114.24</v>
      </c>
      <c r="I22" s="16"/>
    </row>
    <row r="23" ht="15.75" customHeight="1">
      <c r="A23" s="10">
        <v>45316.0</v>
      </c>
      <c r="B23" s="11" t="s">
        <v>56</v>
      </c>
      <c r="C23" s="12" t="s">
        <v>14</v>
      </c>
      <c r="D23" s="13" t="s">
        <v>13</v>
      </c>
      <c r="E23" s="14"/>
      <c r="F23" s="15">
        <v>77.64</v>
      </c>
      <c r="G23" s="15">
        <f t="shared" si="1"/>
        <v>77.64</v>
      </c>
      <c r="I23" s="16"/>
    </row>
    <row r="24" ht="15.75" customHeight="1">
      <c r="A24" s="10">
        <v>45317.0</v>
      </c>
      <c r="B24" s="11" t="s">
        <v>56</v>
      </c>
      <c r="C24" s="12" t="s">
        <v>19</v>
      </c>
      <c r="D24" s="13" t="s">
        <v>21</v>
      </c>
      <c r="E24" s="14"/>
      <c r="F24" s="15">
        <v>72.72</v>
      </c>
      <c r="G24" s="15">
        <f t="shared" si="1"/>
        <v>72.72</v>
      </c>
      <c r="I24" s="16"/>
    </row>
    <row r="25" ht="15.75" customHeight="1">
      <c r="A25" s="10">
        <v>45318.0</v>
      </c>
      <c r="B25" s="11" t="s">
        <v>56</v>
      </c>
      <c r="C25" s="12" t="s">
        <v>28</v>
      </c>
      <c r="D25" s="13" t="s">
        <v>30</v>
      </c>
      <c r="E25" s="14"/>
      <c r="F25" s="15">
        <v>93.24</v>
      </c>
      <c r="G25" s="15">
        <f t="shared" si="1"/>
        <v>93.24</v>
      </c>
      <c r="I25" s="16"/>
    </row>
    <row r="26" ht="15.75" customHeight="1">
      <c r="A26" s="10">
        <v>45319.0</v>
      </c>
      <c r="B26" s="11" t="s">
        <v>57</v>
      </c>
      <c r="C26" s="12" t="s">
        <v>11</v>
      </c>
      <c r="D26" s="13" t="s">
        <v>25</v>
      </c>
      <c r="E26" s="14"/>
      <c r="F26" s="15">
        <v>113.88000000000001</v>
      </c>
      <c r="G26" s="15">
        <f t="shared" si="1"/>
        <v>113.88</v>
      </c>
      <c r="I26" s="16"/>
    </row>
    <row r="27" ht="15.75" customHeight="1">
      <c r="A27" s="10">
        <v>45320.0</v>
      </c>
      <c r="B27" s="11" t="s">
        <v>57</v>
      </c>
      <c r="C27" s="12" t="s">
        <v>11</v>
      </c>
      <c r="D27" s="13" t="s">
        <v>40</v>
      </c>
      <c r="E27" s="14"/>
      <c r="F27" s="15">
        <v>99.6</v>
      </c>
      <c r="G27" s="15">
        <f t="shared" si="1"/>
        <v>99.6</v>
      </c>
      <c r="I27" s="16"/>
    </row>
    <row r="28" ht="15.75" customHeight="1">
      <c r="A28" s="10">
        <v>45321.0</v>
      </c>
      <c r="B28" s="11" t="s">
        <v>57</v>
      </c>
      <c r="C28" s="12" t="s">
        <v>19</v>
      </c>
      <c r="D28" s="13" t="s">
        <v>42</v>
      </c>
      <c r="E28" s="14"/>
      <c r="F28" s="15">
        <v>61.32</v>
      </c>
      <c r="G28" s="15">
        <f t="shared" si="1"/>
        <v>61.32</v>
      </c>
      <c r="I28" s="16"/>
    </row>
    <row r="29" ht="15.75" customHeight="1">
      <c r="A29" s="10">
        <v>45322.0</v>
      </c>
      <c r="B29" s="11" t="s">
        <v>56</v>
      </c>
      <c r="C29" s="12" t="s">
        <v>14</v>
      </c>
      <c r="D29" s="13" t="s">
        <v>44</v>
      </c>
      <c r="E29" s="14"/>
      <c r="F29" s="15">
        <v>76.08</v>
      </c>
      <c r="G29" s="15">
        <f t="shared" si="1"/>
        <v>76.08</v>
      </c>
      <c r="I29" s="16"/>
    </row>
    <row r="30" ht="15.75" customHeight="1">
      <c r="A30" s="10">
        <v>45323.0</v>
      </c>
      <c r="B30" s="11" t="s">
        <v>57</v>
      </c>
      <c r="C30" s="12" t="s">
        <v>28</v>
      </c>
      <c r="D30" s="13" t="s">
        <v>46</v>
      </c>
      <c r="E30" s="14"/>
      <c r="F30" s="15">
        <v>81.71999999999998</v>
      </c>
      <c r="G30" s="15">
        <f t="shared" si="1"/>
        <v>81.72</v>
      </c>
      <c r="I30" s="16"/>
    </row>
    <row r="31" ht="15.75" customHeight="1">
      <c r="A31" s="10">
        <v>45325.0</v>
      </c>
      <c r="B31" s="11" t="s">
        <v>56</v>
      </c>
      <c r="C31" s="12" t="s">
        <v>11</v>
      </c>
      <c r="D31" s="13" t="s">
        <v>25</v>
      </c>
      <c r="E31" s="14"/>
      <c r="F31" s="15">
        <v>113.88000000000001</v>
      </c>
      <c r="G31" s="15">
        <f t="shared" si="1"/>
        <v>113.88</v>
      </c>
      <c r="I31" s="16"/>
    </row>
    <row r="32" ht="15.75" customHeight="1">
      <c r="A32" s="10">
        <v>45326.0</v>
      </c>
      <c r="B32" s="11" t="s">
        <v>57</v>
      </c>
      <c r="C32" s="12" t="s">
        <v>28</v>
      </c>
      <c r="D32" s="13" t="s">
        <v>36</v>
      </c>
      <c r="E32" s="14"/>
      <c r="F32" s="15">
        <v>84.84</v>
      </c>
      <c r="G32" s="15">
        <f t="shared" si="1"/>
        <v>84.84</v>
      </c>
      <c r="I32" s="16"/>
    </row>
    <row r="33" ht="15.75" customHeight="1">
      <c r="A33" s="10">
        <v>45327.0</v>
      </c>
      <c r="B33" s="11" t="s">
        <v>57</v>
      </c>
      <c r="C33" s="12" t="s">
        <v>14</v>
      </c>
      <c r="D33" s="13" t="s">
        <v>38</v>
      </c>
      <c r="E33" s="14"/>
      <c r="F33" s="15">
        <v>114.24</v>
      </c>
      <c r="G33" s="15">
        <f t="shared" si="1"/>
        <v>114.24</v>
      </c>
      <c r="I33" s="16"/>
    </row>
    <row r="34" ht="15.75" customHeight="1">
      <c r="A34" s="10">
        <v>45328.0</v>
      </c>
      <c r="B34" s="11" t="s">
        <v>57</v>
      </c>
      <c r="C34" s="12" t="s">
        <v>19</v>
      </c>
      <c r="D34" s="13" t="s">
        <v>18</v>
      </c>
      <c r="E34" s="14"/>
      <c r="F34" s="15">
        <v>82.55999999999999</v>
      </c>
      <c r="G34" s="15">
        <f t="shared" si="1"/>
        <v>82.56</v>
      </c>
      <c r="I34" s="16"/>
    </row>
    <row r="35" ht="15.75" customHeight="1">
      <c r="A35" s="10">
        <v>45329.0</v>
      </c>
      <c r="B35" s="11" t="s">
        <v>56</v>
      </c>
      <c r="C35" s="12" t="s">
        <v>11</v>
      </c>
      <c r="D35" s="13" t="s">
        <v>10</v>
      </c>
      <c r="E35" s="14"/>
      <c r="F35" s="15">
        <v>91.55999999999999</v>
      </c>
      <c r="G35" s="15">
        <f t="shared" si="1"/>
        <v>91.56</v>
      </c>
      <c r="I35" s="16"/>
    </row>
    <row r="36" ht="15.75" customHeight="1">
      <c r="A36" s="10">
        <v>45330.0</v>
      </c>
      <c r="B36" s="11" t="s">
        <v>56</v>
      </c>
      <c r="C36" s="12" t="s">
        <v>11</v>
      </c>
      <c r="D36" s="13" t="s">
        <v>23</v>
      </c>
      <c r="E36" s="14"/>
      <c r="F36" s="15">
        <v>107.88000000000001</v>
      </c>
      <c r="G36" s="15">
        <f t="shared" si="1"/>
        <v>107.88</v>
      </c>
      <c r="I36" s="16"/>
    </row>
    <row r="37" ht="15.75" customHeight="1">
      <c r="A37" s="10">
        <v>45331.0</v>
      </c>
      <c r="B37" s="11" t="s">
        <v>57</v>
      </c>
      <c r="C37" s="12" t="s">
        <v>14</v>
      </c>
      <c r="D37" s="13" t="s">
        <v>16</v>
      </c>
      <c r="E37" s="14"/>
      <c r="F37" s="15">
        <v>101.52</v>
      </c>
      <c r="G37" s="15">
        <f t="shared" si="1"/>
        <v>101.52</v>
      </c>
      <c r="I37" s="16"/>
    </row>
    <row r="38" ht="15.75" customHeight="1">
      <c r="A38" s="10">
        <v>45332.0</v>
      </c>
      <c r="B38" s="11" t="s">
        <v>56</v>
      </c>
      <c r="C38" s="12" t="s">
        <v>11</v>
      </c>
      <c r="D38" s="13" t="s">
        <v>23</v>
      </c>
      <c r="E38" s="14"/>
      <c r="F38" s="15">
        <v>107.88000000000001</v>
      </c>
      <c r="G38" s="15">
        <f t="shared" si="1"/>
        <v>107.88</v>
      </c>
      <c r="I38" s="16"/>
    </row>
    <row r="39" ht="15.75" customHeight="1">
      <c r="A39" s="10">
        <v>45333.0</v>
      </c>
      <c r="B39" s="11" t="s">
        <v>57</v>
      </c>
      <c r="C39" s="12" t="s">
        <v>14</v>
      </c>
      <c r="D39" s="13" t="s">
        <v>44</v>
      </c>
      <c r="E39" s="14"/>
      <c r="F39" s="15">
        <v>76.08</v>
      </c>
      <c r="G39" s="15">
        <f t="shared" si="1"/>
        <v>76.08</v>
      </c>
      <c r="I39" s="16"/>
    </row>
    <row r="40" ht="15.75" customHeight="1">
      <c r="A40" s="10">
        <v>45334.0</v>
      </c>
      <c r="B40" s="11" t="s">
        <v>57</v>
      </c>
      <c r="C40" s="12" t="s">
        <v>19</v>
      </c>
      <c r="D40" s="13" t="s">
        <v>18</v>
      </c>
      <c r="E40" s="14"/>
      <c r="F40" s="15">
        <v>82.55999999999999</v>
      </c>
      <c r="G40" s="15">
        <f t="shared" si="1"/>
        <v>82.56</v>
      </c>
      <c r="I40" s="16"/>
    </row>
    <row r="41" ht="15.75" customHeight="1">
      <c r="A41" s="10">
        <v>45336.0</v>
      </c>
      <c r="B41" s="11" t="s">
        <v>56</v>
      </c>
      <c r="C41" s="12" t="s">
        <v>11</v>
      </c>
      <c r="D41" s="13" t="s">
        <v>10</v>
      </c>
      <c r="E41" s="14"/>
      <c r="F41" s="15">
        <v>91.55999999999999</v>
      </c>
      <c r="G41" s="15">
        <f t="shared" si="1"/>
        <v>91.56</v>
      </c>
      <c r="I41" s="16"/>
    </row>
    <row r="42" ht="15.75" customHeight="1">
      <c r="A42" s="10">
        <v>45337.0</v>
      </c>
      <c r="B42" s="11" t="s">
        <v>56</v>
      </c>
      <c r="C42" s="12" t="s">
        <v>14</v>
      </c>
      <c r="D42" s="13" t="s">
        <v>34</v>
      </c>
      <c r="E42" s="14"/>
      <c r="F42" s="15">
        <v>80.16</v>
      </c>
      <c r="G42" s="15">
        <f t="shared" si="1"/>
        <v>80.16</v>
      </c>
      <c r="I42" s="16"/>
    </row>
    <row r="43" ht="15.75" customHeight="1">
      <c r="A43" s="10">
        <v>45338.0</v>
      </c>
      <c r="B43" s="11" t="s">
        <v>56</v>
      </c>
      <c r="C43" s="12" t="s">
        <v>28</v>
      </c>
      <c r="D43" s="13" t="s">
        <v>48</v>
      </c>
      <c r="E43" s="14"/>
      <c r="F43" s="15">
        <v>102.48</v>
      </c>
      <c r="G43" s="15">
        <f t="shared" si="1"/>
        <v>102.48</v>
      </c>
      <c r="I43" s="16"/>
    </row>
    <row r="44" ht="15.75" customHeight="1">
      <c r="A44" s="10">
        <v>45339.0</v>
      </c>
      <c r="B44" s="11" t="s">
        <v>57</v>
      </c>
      <c r="C44" s="12" t="s">
        <v>11</v>
      </c>
      <c r="D44" s="13" t="s">
        <v>40</v>
      </c>
      <c r="E44" s="14"/>
      <c r="F44" s="15">
        <v>99.6</v>
      </c>
      <c r="G44" s="15">
        <f t="shared" si="1"/>
        <v>99.6</v>
      </c>
      <c r="I44" s="16"/>
    </row>
    <row r="45" ht="15.75" customHeight="1">
      <c r="A45" s="10">
        <v>45340.0</v>
      </c>
      <c r="B45" s="11" t="s">
        <v>57</v>
      </c>
      <c r="C45" s="12" t="s">
        <v>14</v>
      </c>
      <c r="D45" s="13" t="s">
        <v>44</v>
      </c>
      <c r="E45" s="14"/>
      <c r="F45" s="15">
        <v>76.08</v>
      </c>
      <c r="G45" s="15">
        <f t="shared" si="1"/>
        <v>76.08</v>
      </c>
      <c r="I45" s="16"/>
    </row>
    <row r="46" ht="15.75" customHeight="1">
      <c r="A46" s="10">
        <v>45341.0</v>
      </c>
      <c r="B46" s="11" t="s">
        <v>56</v>
      </c>
      <c r="C46" s="12" t="s">
        <v>28</v>
      </c>
      <c r="D46" s="13" t="s">
        <v>32</v>
      </c>
      <c r="E46" s="14"/>
      <c r="F46" s="15">
        <v>75.12</v>
      </c>
      <c r="G46" s="15">
        <f t="shared" si="1"/>
        <v>75.12</v>
      </c>
      <c r="I46" s="16"/>
    </row>
    <row r="47" ht="15.75" customHeight="1">
      <c r="A47" s="10">
        <v>45342.0</v>
      </c>
      <c r="B47" s="11" t="s">
        <v>56</v>
      </c>
      <c r="C47" s="12" t="s">
        <v>11</v>
      </c>
      <c r="D47" s="13" t="s">
        <v>50</v>
      </c>
      <c r="E47" s="14"/>
      <c r="F47" s="15">
        <v>66.6</v>
      </c>
      <c r="G47" s="15">
        <f t="shared" si="1"/>
        <v>66.6</v>
      </c>
      <c r="I47" s="16"/>
    </row>
    <row r="48" ht="15.75" customHeight="1">
      <c r="A48" s="10">
        <v>45344.0</v>
      </c>
      <c r="B48" s="11" t="s">
        <v>56</v>
      </c>
      <c r="C48" s="12" t="s">
        <v>11</v>
      </c>
      <c r="D48" s="13" t="s">
        <v>50</v>
      </c>
      <c r="E48" s="14"/>
      <c r="F48" s="15">
        <v>66.6</v>
      </c>
      <c r="G48" s="15">
        <f t="shared" si="1"/>
        <v>66.6</v>
      </c>
      <c r="I48" s="16"/>
    </row>
    <row r="49" ht="15.75" customHeight="1">
      <c r="A49" s="10">
        <v>45345.0</v>
      </c>
      <c r="B49" s="11" t="s">
        <v>57</v>
      </c>
      <c r="C49" s="12" t="s">
        <v>14</v>
      </c>
      <c r="D49" s="13" t="s">
        <v>13</v>
      </c>
      <c r="E49" s="14"/>
      <c r="F49" s="15">
        <v>77.64</v>
      </c>
      <c r="G49" s="15">
        <f t="shared" si="1"/>
        <v>77.64</v>
      </c>
      <c r="I49" s="16"/>
    </row>
    <row r="50" ht="15.75" customHeight="1">
      <c r="A50" s="10">
        <v>45346.0</v>
      </c>
      <c r="B50" s="11" t="s">
        <v>57</v>
      </c>
      <c r="C50" s="12" t="s">
        <v>11</v>
      </c>
      <c r="D50" s="13" t="s">
        <v>10</v>
      </c>
      <c r="E50" s="14"/>
      <c r="F50" s="15">
        <v>91.55999999999999</v>
      </c>
      <c r="G50" s="15">
        <f t="shared" si="1"/>
        <v>91.56</v>
      </c>
      <c r="I50" s="16"/>
    </row>
    <row r="51" ht="15.75" customHeight="1">
      <c r="A51" s="10">
        <v>45347.0</v>
      </c>
      <c r="B51" s="11" t="s">
        <v>57</v>
      </c>
      <c r="C51" s="12" t="s">
        <v>28</v>
      </c>
      <c r="D51" s="13" t="s">
        <v>36</v>
      </c>
      <c r="E51" s="14"/>
      <c r="F51" s="15">
        <v>84.84</v>
      </c>
      <c r="G51" s="15">
        <f t="shared" si="1"/>
        <v>84.84</v>
      </c>
      <c r="I51" s="16"/>
    </row>
    <row r="52" ht="15.75" customHeight="1">
      <c r="A52" s="10">
        <v>45348.0</v>
      </c>
      <c r="B52" s="11" t="s">
        <v>56</v>
      </c>
      <c r="C52" s="12" t="s">
        <v>14</v>
      </c>
      <c r="D52" s="13" t="s">
        <v>44</v>
      </c>
      <c r="E52" s="14"/>
      <c r="F52" s="15">
        <v>76.08</v>
      </c>
      <c r="G52" s="15">
        <f t="shared" si="1"/>
        <v>76.08</v>
      </c>
      <c r="I52" s="16"/>
    </row>
    <row r="53" ht="15.75" customHeight="1">
      <c r="A53" s="10">
        <v>45349.0</v>
      </c>
      <c r="B53" s="11" t="s">
        <v>57</v>
      </c>
      <c r="C53" s="12" t="s">
        <v>19</v>
      </c>
      <c r="D53" s="13" t="s">
        <v>18</v>
      </c>
      <c r="E53" s="14"/>
      <c r="F53" s="15">
        <v>82.55999999999999</v>
      </c>
      <c r="G53" s="15">
        <f t="shared" si="1"/>
        <v>82.56</v>
      </c>
      <c r="I53" s="16"/>
    </row>
    <row r="54" ht="15.75" customHeight="1">
      <c r="A54" s="10">
        <v>45350.0</v>
      </c>
      <c r="B54" s="11" t="s">
        <v>56</v>
      </c>
      <c r="C54" s="12" t="s">
        <v>11</v>
      </c>
      <c r="D54" s="13" t="s">
        <v>40</v>
      </c>
      <c r="E54" s="14"/>
      <c r="F54" s="15">
        <v>99.6</v>
      </c>
      <c r="G54" s="15">
        <f t="shared" si="1"/>
        <v>99.6</v>
      </c>
      <c r="I54" s="16"/>
    </row>
    <row r="55" ht="15.75" customHeight="1">
      <c r="A55" s="10">
        <v>45351.0</v>
      </c>
      <c r="B55" s="11" t="s">
        <v>56</v>
      </c>
      <c r="C55" s="12" t="s">
        <v>28</v>
      </c>
      <c r="D55" s="13" t="s">
        <v>48</v>
      </c>
      <c r="E55" s="14"/>
      <c r="F55" s="15">
        <v>102.48</v>
      </c>
      <c r="G55" s="15">
        <f t="shared" si="1"/>
        <v>102.48</v>
      </c>
      <c r="I55" s="16"/>
    </row>
    <row r="56" ht="15.75" customHeight="1">
      <c r="A56" s="10">
        <v>45352.0</v>
      </c>
      <c r="B56" s="11" t="s">
        <v>57</v>
      </c>
      <c r="C56" s="12" t="s">
        <v>11</v>
      </c>
      <c r="D56" s="13" t="s">
        <v>40</v>
      </c>
      <c r="E56" s="14"/>
      <c r="F56" s="15">
        <v>99.6</v>
      </c>
      <c r="G56" s="15">
        <f t="shared" si="1"/>
        <v>99.6</v>
      </c>
      <c r="I56" s="16"/>
    </row>
    <row r="57" ht="15.75" customHeight="1">
      <c r="A57" s="10">
        <v>45355.0</v>
      </c>
      <c r="B57" s="11" t="s">
        <v>57</v>
      </c>
      <c r="C57" s="12" t="s">
        <v>28</v>
      </c>
      <c r="D57" s="13" t="s">
        <v>30</v>
      </c>
      <c r="E57" s="14"/>
      <c r="F57" s="15">
        <v>93.24</v>
      </c>
      <c r="G57" s="15">
        <f t="shared" si="1"/>
        <v>93.24</v>
      </c>
      <c r="I57" s="16"/>
    </row>
    <row r="58" ht="15.75" customHeight="1">
      <c r="A58" s="10">
        <v>45356.0</v>
      </c>
      <c r="B58" s="11" t="s">
        <v>57</v>
      </c>
      <c r="C58" s="12" t="s">
        <v>11</v>
      </c>
      <c r="D58" s="13" t="s">
        <v>50</v>
      </c>
      <c r="E58" s="14"/>
      <c r="F58" s="15">
        <v>66.6</v>
      </c>
      <c r="G58" s="15">
        <f t="shared" si="1"/>
        <v>66.6</v>
      </c>
      <c r="I58" s="16"/>
    </row>
    <row r="59" ht="15.75" customHeight="1">
      <c r="A59" s="10">
        <v>45357.0</v>
      </c>
      <c r="B59" s="11" t="s">
        <v>56</v>
      </c>
      <c r="C59" s="12" t="s">
        <v>14</v>
      </c>
      <c r="D59" s="13" t="s">
        <v>13</v>
      </c>
      <c r="E59" s="14"/>
      <c r="F59" s="15">
        <v>77.64</v>
      </c>
      <c r="G59" s="15">
        <f t="shared" si="1"/>
        <v>77.64</v>
      </c>
      <c r="I59" s="16"/>
    </row>
    <row r="60" ht="15.75" customHeight="1">
      <c r="A60" s="10">
        <v>45358.0</v>
      </c>
      <c r="B60" s="11" t="s">
        <v>56</v>
      </c>
      <c r="C60" s="12" t="s">
        <v>14</v>
      </c>
      <c r="D60" s="13" t="s">
        <v>38</v>
      </c>
      <c r="E60" s="14"/>
      <c r="F60" s="15">
        <v>114.24</v>
      </c>
      <c r="G60" s="15">
        <f t="shared" si="1"/>
        <v>114.24</v>
      </c>
      <c r="I60" s="16"/>
    </row>
    <row r="61" ht="15.75" customHeight="1">
      <c r="A61" s="10">
        <v>45360.0</v>
      </c>
      <c r="B61" s="11" t="s">
        <v>56</v>
      </c>
      <c r="C61" s="12" t="s">
        <v>14</v>
      </c>
      <c r="D61" s="13" t="s">
        <v>34</v>
      </c>
      <c r="E61" s="14"/>
      <c r="F61" s="15">
        <v>80.16</v>
      </c>
      <c r="G61" s="15">
        <f t="shared" si="1"/>
        <v>80.16</v>
      </c>
      <c r="I61" s="16"/>
    </row>
    <row r="62" ht="15.75" customHeight="1">
      <c r="A62" s="10">
        <v>45363.0</v>
      </c>
      <c r="B62" s="11" t="s">
        <v>57</v>
      </c>
      <c r="C62" s="12" t="s">
        <v>28</v>
      </c>
      <c r="D62" s="13" t="s">
        <v>36</v>
      </c>
      <c r="E62" s="14"/>
      <c r="F62" s="15">
        <v>84.84</v>
      </c>
      <c r="G62" s="15">
        <f t="shared" si="1"/>
        <v>84.84</v>
      </c>
      <c r="I62" s="16"/>
    </row>
    <row r="63" ht="15.75" customHeight="1">
      <c r="A63" s="10">
        <v>45366.0</v>
      </c>
      <c r="B63" s="11" t="s">
        <v>57</v>
      </c>
      <c r="C63" s="12" t="s">
        <v>14</v>
      </c>
      <c r="D63" s="13" t="s">
        <v>16</v>
      </c>
      <c r="E63" s="14"/>
      <c r="F63" s="15">
        <v>101.52</v>
      </c>
      <c r="G63" s="15">
        <f t="shared" si="1"/>
        <v>101.52</v>
      </c>
      <c r="I63" s="16"/>
    </row>
    <row r="64" ht="15.75" customHeight="1">
      <c r="A64" s="10">
        <v>45367.0</v>
      </c>
      <c r="B64" s="11" t="s">
        <v>56</v>
      </c>
      <c r="C64" s="12" t="s">
        <v>11</v>
      </c>
      <c r="D64" s="13" t="s">
        <v>25</v>
      </c>
      <c r="E64" s="14"/>
      <c r="F64" s="15">
        <v>113.88000000000001</v>
      </c>
      <c r="G64" s="15">
        <f t="shared" si="1"/>
        <v>113.88</v>
      </c>
      <c r="I64" s="16"/>
    </row>
    <row r="65" ht="15.75" customHeight="1">
      <c r="A65" s="10">
        <v>45368.0</v>
      </c>
      <c r="B65" s="11" t="s">
        <v>57</v>
      </c>
      <c r="C65" s="12" t="s">
        <v>28</v>
      </c>
      <c r="D65" s="13" t="s">
        <v>32</v>
      </c>
      <c r="E65" s="14"/>
      <c r="F65" s="15">
        <v>75.12</v>
      </c>
      <c r="G65" s="15">
        <f t="shared" si="1"/>
        <v>75.12</v>
      </c>
      <c r="I65" s="16"/>
    </row>
    <row r="66" ht="15.75" customHeight="1">
      <c r="A66" s="10">
        <v>45369.0</v>
      </c>
      <c r="B66" s="11" t="s">
        <v>57</v>
      </c>
      <c r="C66" s="12" t="s">
        <v>28</v>
      </c>
      <c r="D66" s="13" t="s">
        <v>46</v>
      </c>
      <c r="E66" s="14"/>
      <c r="F66" s="15">
        <v>81.71999999999998</v>
      </c>
      <c r="G66" s="15">
        <f t="shared" si="1"/>
        <v>81.72</v>
      </c>
      <c r="I66" s="16"/>
    </row>
    <row r="67" ht="15.75" customHeight="1">
      <c r="A67" s="10">
        <v>45370.0</v>
      </c>
      <c r="B67" s="11" t="s">
        <v>57</v>
      </c>
      <c r="C67" s="12" t="s">
        <v>28</v>
      </c>
      <c r="D67" s="13" t="s">
        <v>36</v>
      </c>
      <c r="E67" s="14"/>
      <c r="F67" s="15">
        <v>84.84</v>
      </c>
      <c r="G67" s="15">
        <f t="shared" si="1"/>
        <v>84.84</v>
      </c>
      <c r="I67" s="16"/>
    </row>
    <row r="68" ht="15.75" customHeight="1">
      <c r="A68" s="10">
        <v>45372.0</v>
      </c>
      <c r="B68" s="11" t="s">
        <v>56</v>
      </c>
      <c r="C68" s="12" t="s">
        <v>28</v>
      </c>
      <c r="D68" s="13" t="s">
        <v>48</v>
      </c>
      <c r="E68" s="14"/>
      <c r="F68" s="15">
        <v>102.48</v>
      </c>
      <c r="G68" s="15">
        <f t="shared" si="1"/>
        <v>102.48</v>
      </c>
      <c r="I68" s="16"/>
    </row>
    <row r="69" ht="15.75" customHeight="1">
      <c r="A69" s="10">
        <v>45373.0</v>
      </c>
      <c r="B69" s="11" t="s">
        <v>57</v>
      </c>
      <c r="C69" s="12" t="s">
        <v>28</v>
      </c>
      <c r="D69" s="13" t="s">
        <v>32</v>
      </c>
      <c r="E69" s="14"/>
      <c r="F69" s="15">
        <v>75.12</v>
      </c>
      <c r="G69" s="15">
        <f t="shared" si="1"/>
        <v>75.12</v>
      </c>
      <c r="I69" s="16"/>
    </row>
    <row r="70" ht="15.75" customHeight="1">
      <c r="A70" s="10">
        <v>45374.0</v>
      </c>
      <c r="B70" s="11" t="s">
        <v>56</v>
      </c>
      <c r="C70" s="12" t="s">
        <v>19</v>
      </c>
      <c r="D70" s="13" t="s">
        <v>42</v>
      </c>
      <c r="E70" s="14"/>
      <c r="F70" s="15">
        <v>61.32</v>
      </c>
      <c r="G70" s="15">
        <f t="shared" si="1"/>
        <v>61.32</v>
      </c>
      <c r="I70" s="16"/>
    </row>
    <row r="71" ht="15.75" customHeight="1">
      <c r="A71" s="10">
        <v>45375.0</v>
      </c>
      <c r="B71" s="11" t="s">
        <v>57</v>
      </c>
      <c r="C71" s="12" t="s">
        <v>28</v>
      </c>
      <c r="D71" s="13" t="s">
        <v>48</v>
      </c>
      <c r="E71" s="14"/>
      <c r="F71" s="15">
        <v>102.48</v>
      </c>
      <c r="G71" s="15">
        <f t="shared" si="1"/>
        <v>102.48</v>
      </c>
      <c r="I71" s="16"/>
    </row>
    <row r="72" ht="15.75" customHeight="1">
      <c r="A72" s="10">
        <v>45376.0</v>
      </c>
      <c r="B72" s="11" t="s">
        <v>57</v>
      </c>
      <c r="C72" s="12" t="s">
        <v>19</v>
      </c>
      <c r="D72" s="13" t="s">
        <v>21</v>
      </c>
      <c r="E72" s="14"/>
      <c r="F72" s="15">
        <v>72.72</v>
      </c>
      <c r="G72" s="15">
        <f t="shared" si="1"/>
        <v>72.72</v>
      </c>
      <c r="I72" s="16"/>
    </row>
    <row r="73" ht="15.75" customHeight="1">
      <c r="A73" s="10">
        <v>45377.0</v>
      </c>
      <c r="B73" s="11" t="s">
        <v>56</v>
      </c>
      <c r="C73" s="12" t="s">
        <v>19</v>
      </c>
      <c r="D73" s="13" t="s">
        <v>42</v>
      </c>
      <c r="E73" s="14"/>
      <c r="F73" s="15">
        <v>61.32</v>
      </c>
      <c r="G73" s="15">
        <f t="shared" si="1"/>
        <v>61.32</v>
      </c>
      <c r="I73" s="16"/>
    </row>
    <row r="74" ht="15.75" customHeight="1">
      <c r="A74" s="10">
        <v>45379.0</v>
      </c>
      <c r="B74" s="11" t="s">
        <v>56</v>
      </c>
      <c r="C74" s="12" t="s">
        <v>28</v>
      </c>
      <c r="D74" s="13" t="s">
        <v>30</v>
      </c>
      <c r="E74" s="14"/>
      <c r="F74" s="15">
        <v>93.24</v>
      </c>
      <c r="G74" s="15">
        <f t="shared" si="1"/>
        <v>93.24</v>
      </c>
      <c r="I74" s="16"/>
    </row>
    <row r="75" ht="15.75" customHeight="1">
      <c r="A75" s="10">
        <v>45381.0</v>
      </c>
      <c r="B75" s="11" t="s">
        <v>56</v>
      </c>
      <c r="C75" s="12" t="s">
        <v>28</v>
      </c>
      <c r="D75" s="13" t="s">
        <v>46</v>
      </c>
      <c r="E75" s="14"/>
      <c r="F75" s="15">
        <v>81.71999999999998</v>
      </c>
      <c r="G75" s="15">
        <f t="shared" si="1"/>
        <v>81.72</v>
      </c>
      <c r="I75" s="16"/>
    </row>
    <row r="76" ht="15.75" customHeight="1">
      <c r="A76" s="10">
        <v>45383.0</v>
      </c>
      <c r="B76" s="11" t="s">
        <v>56</v>
      </c>
      <c r="C76" s="12" t="s">
        <v>19</v>
      </c>
      <c r="D76" s="13" t="s">
        <v>21</v>
      </c>
      <c r="E76" s="14"/>
      <c r="F76" s="15">
        <v>72.72</v>
      </c>
      <c r="G76" s="15">
        <f t="shared" si="1"/>
        <v>72.72</v>
      </c>
      <c r="I76" s="16"/>
    </row>
    <row r="77" ht="15.75" customHeight="1">
      <c r="A77" s="10">
        <v>45384.0</v>
      </c>
      <c r="B77" s="11" t="s">
        <v>57</v>
      </c>
      <c r="C77" s="12" t="s">
        <v>14</v>
      </c>
      <c r="D77" s="13" t="s">
        <v>16</v>
      </c>
      <c r="E77" s="14"/>
      <c r="F77" s="15">
        <v>101.52</v>
      </c>
      <c r="G77" s="15">
        <f t="shared" si="1"/>
        <v>101.52</v>
      </c>
      <c r="I77" s="16"/>
    </row>
    <row r="78" ht="15.75" customHeight="1">
      <c r="A78" s="10">
        <v>45385.0</v>
      </c>
      <c r="B78" s="11" t="s">
        <v>56</v>
      </c>
      <c r="C78" s="12" t="s">
        <v>19</v>
      </c>
      <c r="D78" s="13" t="s">
        <v>42</v>
      </c>
      <c r="E78" s="14"/>
      <c r="F78" s="15">
        <v>61.32</v>
      </c>
      <c r="G78" s="15">
        <f t="shared" si="1"/>
        <v>61.32</v>
      </c>
      <c r="I78" s="16"/>
    </row>
    <row r="79" ht="15.75" customHeight="1">
      <c r="A79" s="10">
        <v>45388.0</v>
      </c>
      <c r="B79" s="11" t="s">
        <v>57</v>
      </c>
      <c r="C79" s="12" t="s">
        <v>11</v>
      </c>
      <c r="D79" s="13" t="s">
        <v>40</v>
      </c>
      <c r="E79" s="14"/>
      <c r="F79" s="15">
        <v>99.6</v>
      </c>
      <c r="G79" s="15">
        <f t="shared" si="1"/>
        <v>99.6</v>
      </c>
      <c r="I79" s="16"/>
    </row>
    <row r="80" ht="15.75" customHeight="1">
      <c r="A80" s="10">
        <v>45389.0</v>
      </c>
      <c r="B80" s="11" t="s">
        <v>56</v>
      </c>
      <c r="C80" s="12" t="s">
        <v>11</v>
      </c>
      <c r="D80" s="13" t="s">
        <v>25</v>
      </c>
      <c r="E80" s="14"/>
      <c r="F80" s="15">
        <v>113.88000000000001</v>
      </c>
      <c r="G80" s="15">
        <f t="shared" si="1"/>
        <v>113.88</v>
      </c>
      <c r="I80" s="16"/>
    </row>
    <row r="81" ht="15.75" customHeight="1">
      <c r="A81" s="10">
        <v>45390.0</v>
      </c>
      <c r="B81" s="11" t="s">
        <v>56</v>
      </c>
      <c r="C81" s="12" t="s">
        <v>11</v>
      </c>
      <c r="D81" s="13" t="s">
        <v>50</v>
      </c>
      <c r="E81" s="14"/>
      <c r="F81" s="15">
        <v>66.6</v>
      </c>
      <c r="G81" s="15">
        <f t="shared" si="1"/>
        <v>66.6</v>
      </c>
      <c r="I81" s="16"/>
    </row>
    <row r="82" ht="15.75" customHeight="1">
      <c r="A82" s="10">
        <v>45391.0</v>
      </c>
      <c r="B82" s="11" t="s">
        <v>56</v>
      </c>
      <c r="C82" s="12" t="s">
        <v>19</v>
      </c>
      <c r="D82" s="13" t="s">
        <v>21</v>
      </c>
      <c r="E82" s="14"/>
      <c r="F82" s="15">
        <v>72.72</v>
      </c>
      <c r="G82" s="15">
        <f t="shared" si="1"/>
        <v>72.72</v>
      </c>
      <c r="I82" s="16"/>
    </row>
    <row r="83" ht="15.75" customHeight="1">
      <c r="A83" s="10">
        <v>45392.0</v>
      </c>
      <c r="B83" s="11" t="s">
        <v>57</v>
      </c>
      <c r="C83" s="12" t="s">
        <v>19</v>
      </c>
      <c r="D83" s="13" t="s">
        <v>42</v>
      </c>
      <c r="E83" s="14"/>
      <c r="F83" s="15">
        <v>61.32</v>
      </c>
      <c r="G83" s="15">
        <f t="shared" si="1"/>
        <v>61.32</v>
      </c>
      <c r="I83" s="16"/>
    </row>
    <row r="84" ht="15.75" customHeight="1">
      <c r="A84" s="10">
        <v>45397.0</v>
      </c>
      <c r="B84" s="11" t="s">
        <v>56</v>
      </c>
      <c r="C84" s="12" t="s">
        <v>28</v>
      </c>
      <c r="D84" s="13" t="s">
        <v>46</v>
      </c>
      <c r="E84" s="14"/>
      <c r="F84" s="15">
        <v>81.71999999999998</v>
      </c>
      <c r="G84" s="15">
        <f t="shared" si="1"/>
        <v>81.72</v>
      </c>
      <c r="I84" s="16"/>
    </row>
    <row r="85" ht="15.75" customHeight="1">
      <c r="A85" s="10">
        <v>45398.0</v>
      </c>
      <c r="B85" s="11" t="s">
        <v>57</v>
      </c>
      <c r="C85" s="12" t="s">
        <v>28</v>
      </c>
      <c r="D85" s="13" t="s">
        <v>30</v>
      </c>
      <c r="E85" s="14"/>
      <c r="F85" s="15">
        <v>93.24</v>
      </c>
      <c r="G85" s="15">
        <f t="shared" si="1"/>
        <v>93.24</v>
      </c>
      <c r="I85" s="16"/>
    </row>
    <row r="86" ht="15.75" customHeight="1">
      <c r="A86" s="10">
        <v>45399.0</v>
      </c>
      <c r="B86" s="11" t="s">
        <v>56</v>
      </c>
      <c r="C86" s="12" t="s">
        <v>11</v>
      </c>
      <c r="D86" s="13" t="s">
        <v>25</v>
      </c>
      <c r="E86" s="14"/>
      <c r="F86" s="15">
        <v>113.88000000000001</v>
      </c>
      <c r="G86" s="15">
        <f t="shared" si="1"/>
        <v>113.88</v>
      </c>
      <c r="I86" s="16"/>
    </row>
    <row r="87" ht="15.75" customHeight="1">
      <c r="A87" s="10">
        <v>45402.0</v>
      </c>
      <c r="B87" s="11" t="s">
        <v>56</v>
      </c>
      <c r="C87" s="12" t="s">
        <v>11</v>
      </c>
      <c r="D87" s="13" t="s">
        <v>25</v>
      </c>
      <c r="E87" s="14"/>
      <c r="F87" s="15">
        <v>113.88000000000001</v>
      </c>
      <c r="G87" s="15">
        <f t="shared" si="1"/>
        <v>113.88</v>
      </c>
      <c r="I87" s="16"/>
    </row>
    <row r="88" ht="15.75" customHeight="1">
      <c r="A88" s="10">
        <v>45404.0</v>
      </c>
      <c r="B88" s="11" t="s">
        <v>56</v>
      </c>
      <c r="C88" s="12" t="s">
        <v>19</v>
      </c>
      <c r="D88" s="13" t="s">
        <v>18</v>
      </c>
      <c r="E88" s="14"/>
      <c r="F88" s="15">
        <v>82.55999999999999</v>
      </c>
      <c r="G88" s="15">
        <f t="shared" si="1"/>
        <v>82.56</v>
      </c>
      <c r="I88" s="16"/>
    </row>
    <row r="89" ht="15.75" customHeight="1">
      <c r="A89" s="10">
        <v>45407.0</v>
      </c>
      <c r="B89" s="11" t="s">
        <v>56</v>
      </c>
      <c r="C89" s="12" t="s">
        <v>11</v>
      </c>
      <c r="D89" s="13" t="s">
        <v>40</v>
      </c>
      <c r="E89" s="14"/>
      <c r="F89" s="15">
        <v>99.6</v>
      </c>
      <c r="G89" s="15">
        <f t="shared" si="1"/>
        <v>99.6</v>
      </c>
      <c r="I89" s="16"/>
    </row>
    <row r="90" ht="15.75" customHeight="1">
      <c r="A90" s="10">
        <v>45408.0</v>
      </c>
      <c r="B90" s="11" t="s">
        <v>57</v>
      </c>
      <c r="C90" s="12" t="s">
        <v>28</v>
      </c>
      <c r="D90" s="13" t="s">
        <v>30</v>
      </c>
      <c r="E90" s="14"/>
      <c r="F90" s="15">
        <v>93.24</v>
      </c>
      <c r="G90" s="15">
        <f t="shared" si="1"/>
        <v>93.24</v>
      </c>
      <c r="I90" s="16"/>
    </row>
    <row r="91" ht="15.75" customHeight="1">
      <c r="A91" s="10">
        <v>45409.0</v>
      </c>
      <c r="B91" s="11" t="s">
        <v>57</v>
      </c>
      <c r="C91" s="12" t="s">
        <v>28</v>
      </c>
      <c r="D91" s="13" t="s">
        <v>48</v>
      </c>
      <c r="E91" s="14"/>
      <c r="F91" s="15">
        <v>102.48</v>
      </c>
      <c r="G91" s="15">
        <f t="shared" si="1"/>
        <v>102.48</v>
      </c>
      <c r="I91" s="16"/>
    </row>
    <row r="92" ht="15.75" customHeight="1">
      <c r="A92" s="10">
        <v>45411.0</v>
      </c>
      <c r="B92" s="11" t="s">
        <v>56</v>
      </c>
      <c r="C92" s="12" t="s">
        <v>14</v>
      </c>
      <c r="D92" s="13" t="s">
        <v>13</v>
      </c>
      <c r="E92" s="14"/>
      <c r="F92" s="15">
        <v>77.64</v>
      </c>
      <c r="G92" s="15">
        <f t="shared" si="1"/>
        <v>77.64</v>
      </c>
      <c r="I92" s="16"/>
    </row>
    <row r="93" ht="15.75" customHeight="1">
      <c r="A93" s="10">
        <v>45412.0</v>
      </c>
      <c r="B93" s="11" t="s">
        <v>56</v>
      </c>
      <c r="C93" s="12" t="s">
        <v>28</v>
      </c>
      <c r="D93" s="13" t="s">
        <v>48</v>
      </c>
      <c r="E93" s="14"/>
      <c r="F93" s="15">
        <v>102.48</v>
      </c>
      <c r="G93" s="15">
        <f t="shared" si="1"/>
        <v>102.48</v>
      </c>
      <c r="I93" s="16"/>
    </row>
    <row r="94" ht="15.75" customHeight="1">
      <c r="A94" s="10">
        <v>45414.0</v>
      </c>
      <c r="B94" s="11" t="s">
        <v>56</v>
      </c>
      <c r="C94" s="12" t="s">
        <v>14</v>
      </c>
      <c r="D94" s="13" t="s">
        <v>13</v>
      </c>
      <c r="E94" s="14"/>
      <c r="F94" s="15">
        <v>77.64</v>
      </c>
      <c r="G94" s="15">
        <f t="shared" si="1"/>
        <v>77.64</v>
      </c>
      <c r="I94" s="16"/>
    </row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showGridLines="0" workbookViewId="0"/>
  </sheetViews>
  <sheetFormatPr customHeight="1" defaultColWidth="14.43" defaultRowHeight="15.0"/>
  <cols>
    <col customWidth="1" min="1" max="1" width="10.14"/>
    <col customWidth="1" min="2" max="20" width="10.71"/>
    <col customWidth="1" min="21" max="26" width="8.71"/>
  </cols>
  <sheetData>
    <row r="1" ht="30.0" customHeight="1">
      <c r="A1" s="17" t="s">
        <v>4</v>
      </c>
      <c r="B1" s="3">
        <v>45292.0</v>
      </c>
      <c r="C1" s="3">
        <v>45292.5</v>
      </c>
      <c r="D1" s="3">
        <v>45293.0</v>
      </c>
      <c r="E1" s="3">
        <v>45293.5</v>
      </c>
      <c r="F1" s="3">
        <v>45294.0</v>
      </c>
      <c r="G1" s="3">
        <v>45294.5</v>
      </c>
      <c r="H1" s="3">
        <v>45295.5</v>
      </c>
      <c r="I1" s="3">
        <v>45296.0</v>
      </c>
      <c r="J1" s="3">
        <v>45296.5</v>
      </c>
      <c r="K1" s="3">
        <v>45297.0</v>
      </c>
      <c r="L1" s="3">
        <v>45297.5</v>
      </c>
      <c r="M1" s="3">
        <v>45298.5</v>
      </c>
      <c r="N1" s="3">
        <v>45299.0</v>
      </c>
      <c r="O1" s="3">
        <v>45299.5</v>
      </c>
      <c r="P1" s="3">
        <v>45300.0</v>
      </c>
      <c r="Q1" s="3">
        <v>45300.5</v>
      </c>
      <c r="R1" s="3">
        <v>45301.0</v>
      </c>
      <c r="S1" s="3">
        <v>45301.5</v>
      </c>
      <c r="T1" s="3">
        <v>45302.0</v>
      </c>
    </row>
    <row r="2" ht="30.0" customHeight="1">
      <c r="A2" s="17" t="s">
        <v>5</v>
      </c>
      <c r="B2" s="4" t="s">
        <v>9</v>
      </c>
      <c r="C2" s="4" t="s">
        <v>12</v>
      </c>
      <c r="D2" s="4" t="s">
        <v>15</v>
      </c>
      <c r="E2" s="4" t="s">
        <v>17</v>
      </c>
      <c r="F2" s="4" t="s">
        <v>20</v>
      </c>
      <c r="G2" s="4" t="s">
        <v>22</v>
      </c>
      <c r="H2" s="4" t="s">
        <v>24</v>
      </c>
      <c r="I2" s="4" t="s">
        <v>26</v>
      </c>
      <c r="J2" s="4" t="s">
        <v>29</v>
      </c>
      <c r="K2" s="4" t="s">
        <v>31</v>
      </c>
      <c r="L2" s="4" t="s">
        <v>33</v>
      </c>
      <c r="M2" s="4" t="s">
        <v>35</v>
      </c>
      <c r="N2" s="4" t="s">
        <v>37</v>
      </c>
      <c r="O2" s="4" t="s">
        <v>39</v>
      </c>
      <c r="P2" s="4" t="s">
        <v>41</v>
      </c>
      <c r="Q2" s="4" t="s">
        <v>43</v>
      </c>
      <c r="R2" s="4" t="s">
        <v>45</v>
      </c>
      <c r="S2" s="4" t="s">
        <v>47</v>
      </c>
      <c r="T2" s="4" t="s">
        <v>49</v>
      </c>
    </row>
    <row r="3" ht="30.0" customHeight="1">
      <c r="A3" s="17" t="s">
        <v>6</v>
      </c>
      <c r="B3" s="18" t="s">
        <v>10</v>
      </c>
      <c r="C3" s="18" t="s">
        <v>13</v>
      </c>
      <c r="D3" s="18" t="s">
        <v>16</v>
      </c>
      <c r="E3" s="18" t="s">
        <v>18</v>
      </c>
      <c r="F3" s="18" t="s">
        <v>21</v>
      </c>
      <c r="G3" s="18" t="s">
        <v>23</v>
      </c>
      <c r="H3" s="18" t="s">
        <v>25</v>
      </c>
      <c r="I3" s="18" t="s">
        <v>27</v>
      </c>
      <c r="J3" s="18" t="s">
        <v>30</v>
      </c>
      <c r="K3" s="18" t="s">
        <v>32</v>
      </c>
      <c r="L3" s="18" t="s">
        <v>34</v>
      </c>
      <c r="M3" s="18" t="s">
        <v>36</v>
      </c>
      <c r="N3" s="18" t="s">
        <v>38</v>
      </c>
      <c r="O3" s="18" t="s">
        <v>40</v>
      </c>
      <c r="P3" s="18" t="s">
        <v>42</v>
      </c>
      <c r="Q3" s="18" t="s">
        <v>44</v>
      </c>
      <c r="R3" s="18" t="s">
        <v>46</v>
      </c>
      <c r="S3" s="18" t="s">
        <v>48</v>
      </c>
      <c r="T3" s="18" t="s">
        <v>50</v>
      </c>
    </row>
    <row r="4" ht="30.0" customHeight="1">
      <c r="A4" s="17" t="s">
        <v>7</v>
      </c>
      <c r="B4" s="6" t="s">
        <v>11</v>
      </c>
      <c r="C4" s="6" t="s">
        <v>14</v>
      </c>
      <c r="D4" s="6" t="s">
        <v>14</v>
      </c>
      <c r="E4" s="6" t="s">
        <v>19</v>
      </c>
      <c r="F4" s="6" t="s">
        <v>19</v>
      </c>
      <c r="G4" s="6" t="s">
        <v>11</v>
      </c>
      <c r="H4" s="6" t="s">
        <v>11</v>
      </c>
      <c r="I4" s="6" t="s">
        <v>28</v>
      </c>
      <c r="J4" s="6" t="s">
        <v>28</v>
      </c>
      <c r="K4" s="6" t="s">
        <v>28</v>
      </c>
      <c r="L4" s="6" t="s">
        <v>14</v>
      </c>
      <c r="M4" s="6" t="s">
        <v>28</v>
      </c>
      <c r="N4" s="6" t="s">
        <v>14</v>
      </c>
      <c r="O4" s="6" t="s">
        <v>11</v>
      </c>
      <c r="P4" s="6" t="s">
        <v>19</v>
      </c>
      <c r="Q4" s="6" t="s">
        <v>14</v>
      </c>
      <c r="R4" s="6" t="s">
        <v>28</v>
      </c>
      <c r="S4" s="6" t="s">
        <v>28</v>
      </c>
      <c r="T4" s="6" t="s">
        <v>11</v>
      </c>
    </row>
    <row r="5" ht="30.0" customHeight="1">
      <c r="A5" s="17" t="s">
        <v>8</v>
      </c>
      <c r="B5" s="7">
        <v>76.3</v>
      </c>
      <c r="C5" s="7">
        <v>64.7</v>
      </c>
      <c r="D5" s="7">
        <v>84.6</v>
      </c>
      <c r="E5" s="7">
        <v>68.8</v>
      </c>
      <c r="F5" s="7">
        <v>60.6</v>
      </c>
      <c r="G5" s="7">
        <v>89.9</v>
      </c>
      <c r="H5" s="7">
        <v>94.9</v>
      </c>
      <c r="I5" s="7">
        <v>69.4</v>
      </c>
      <c r="J5" s="7">
        <v>77.7</v>
      </c>
      <c r="K5" s="7">
        <v>62.6</v>
      </c>
      <c r="L5" s="7">
        <v>66.8</v>
      </c>
      <c r="M5" s="7">
        <v>70.7</v>
      </c>
      <c r="N5" s="7">
        <v>95.2</v>
      </c>
      <c r="O5" s="7">
        <v>83.0</v>
      </c>
      <c r="P5" s="7">
        <v>51.1</v>
      </c>
      <c r="Q5" s="7">
        <v>63.4</v>
      </c>
      <c r="R5" s="7">
        <v>68.1</v>
      </c>
      <c r="S5" s="7">
        <v>85.4</v>
      </c>
      <c r="T5" s="7">
        <v>55.5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8"/>
    <pageSetUpPr/>
  </sheetPr>
  <sheetViews>
    <sheetView showGridLines="0" workbookViewId="0"/>
  </sheetViews>
  <sheetFormatPr customHeight="1" defaultColWidth="14.43" defaultRowHeight="15.0"/>
  <cols>
    <col customWidth="1" min="1" max="1" width="12.29"/>
    <col customWidth="1" min="2" max="2" width="14.71"/>
    <col customWidth="1" min="3" max="3" width="13.43"/>
    <col customWidth="1" min="4" max="4" width="23.0"/>
    <col customWidth="1" min="5" max="5" width="21.71"/>
    <col customWidth="1" min="6" max="6" width="11.57"/>
    <col customWidth="1" min="7" max="7" width="15.29"/>
    <col customWidth="1" min="8" max="8" width="8.71"/>
    <col customWidth="1" min="9" max="9" width="21.71"/>
    <col customWidth="1" min="10" max="26" width="8.71"/>
  </cols>
  <sheetData>
    <row r="1">
      <c r="A1" s="8" t="s">
        <v>51</v>
      </c>
      <c r="B1" s="8" t="s">
        <v>52</v>
      </c>
      <c r="C1" s="8" t="s">
        <v>7</v>
      </c>
      <c r="D1" s="8" t="s">
        <v>6</v>
      </c>
      <c r="E1" s="8" t="s">
        <v>8</v>
      </c>
      <c r="F1" s="8" t="s">
        <v>53</v>
      </c>
      <c r="G1" s="8" t="s">
        <v>54</v>
      </c>
      <c r="I1" s="9" t="s">
        <v>55</v>
      </c>
    </row>
    <row r="2">
      <c r="A2" s="10">
        <v>45292.0</v>
      </c>
      <c r="B2" s="11" t="s">
        <v>56</v>
      </c>
      <c r="C2" s="12" t="s">
        <v>11</v>
      </c>
      <c r="D2" s="13" t="s">
        <v>10</v>
      </c>
      <c r="E2" s="14">
        <f t="array" ref="E2">INDEX('COSTS LIST VERTICAL'!E:E,MATCH('INDEX MATCH'!D2,'COSTS LIST VERTICAL'!C:C,0))</f>
        <v>76.3</v>
      </c>
      <c r="F2" s="15">
        <v>91.55999999999999</v>
      </c>
      <c r="G2" s="15">
        <f t="shared" ref="G2:G94" si="1">F2-E2</f>
        <v>15.26</v>
      </c>
      <c r="I2" s="16" t="str">
        <f t="array" ref="I2">INDEX('COSTS LIST VERTICAL'!B:B,MATCH('INDEX MATCH'!D2,'COSTS LIST VERTICAL'!C:C,0))</f>
        <v>A1</v>
      </c>
    </row>
    <row r="3">
      <c r="A3" s="10">
        <v>45293.0</v>
      </c>
      <c r="B3" s="11" t="s">
        <v>57</v>
      </c>
      <c r="C3" s="12" t="s">
        <v>14</v>
      </c>
      <c r="D3" s="13" t="s">
        <v>13</v>
      </c>
      <c r="E3" s="14">
        <f t="array" ref="E3">INDEX('COSTS LIST HORIZONTAL'!$5:$5,,MATCH('INDEX MATCH'!D3,'COSTS LIST HORIZONTAL'!$3:$3,0))</f>
        <v>64.7</v>
      </c>
      <c r="F3" s="15">
        <v>77.64</v>
      </c>
      <c r="G3" s="15">
        <f t="shared" si="1"/>
        <v>12.94</v>
      </c>
      <c r="I3" s="16" t="str">
        <f t="array" ref="I3">INDEX('COSTS LIST HORIZONTAL'!$2:$2,,MATCH('INDEX MATCH'!D3,'COSTS LIST HORIZONTAL'!$3:$3,0))</f>
        <v>A2</v>
      </c>
    </row>
    <row r="4">
      <c r="A4" s="10">
        <v>45294.0</v>
      </c>
      <c r="B4" s="11" t="s">
        <v>56</v>
      </c>
      <c r="C4" s="12" t="s">
        <v>14</v>
      </c>
      <c r="D4" s="13" t="s">
        <v>16</v>
      </c>
      <c r="E4" s="14"/>
      <c r="F4" s="15">
        <v>101.52</v>
      </c>
      <c r="G4" s="15">
        <f t="shared" si="1"/>
        <v>101.52</v>
      </c>
      <c r="I4" s="16"/>
    </row>
    <row r="5">
      <c r="A5" s="10">
        <v>45295.0</v>
      </c>
      <c r="B5" s="11" t="s">
        <v>56</v>
      </c>
      <c r="C5" s="12" t="s">
        <v>19</v>
      </c>
      <c r="D5" s="13" t="s">
        <v>18</v>
      </c>
      <c r="E5" s="14"/>
      <c r="F5" s="15">
        <v>82.55999999999999</v>
      </c>
      <c r="G5" s="15">
        <f t="shared" si="1"/>
        <v>82.56</v>
      </c>
      <c r="I5" s="16"/>
    </row>
    <row r="6">
      <c r="A6" s="10">
        <v>45296.0</v>
      </c>
      <c r="B6" s="11" t="s">
        <v>56</v>
      </c>
      <c r="C6" s="12" t="s">
        <v>19</v>
      </c>
      <c r="D6" s="13" t="s">
        <v>21</v>
      </c>
      <c r="E6" s="14"/>
      <c r="F6" s="15">
        <v>72.72</v>
      </c>
      <c r="G6" s="15">
        <f t="shared" si="1"/>
        <v>72.72</v>
      </c>
      <c r="I6" s="16"/>
    </row>
    <row r="7">
      <c r="A7" s="10">
        <v>45297.0</v>
      </c>
      <c r="B7" s="11" t="s">
        <v>57</v>
      </c>
      <c r="C7" s="12" t="s">
        <v>11</v>
      </c>
      <c r="D7" s="13" t="s">
        <v>23</v>
      </c>
      <c r="E7" s="14"/>
      <c r="F7" s="15">
        <v>107.88000000000001</v>
      </c>
      <c r="G7" s="15">
        <f t="shared" si="1"/>
        <v>107.88</v>
      </c>
      <c r="I7" s="16"/>
    </row>
    <row r="8">
      <c r="A8" s="10">
        <v>45299.0</v>
      </c>
      <c r="B8" s="11" t="s">
        <v>57</v>
      </c>
      <c r="C8" s="12" t="s">
        <v>11</v>
      </c>
      <c r="D8" s="13" t="s">
        <v>25</v>
      </c>
      <c r="E8" s="14"/>
      <c r="F8" s="15">
        <v>113.88000000000001</v>
      </c>
      <c r="G8" s="15">
        <f t="shared" si="1"/>
        <v>113.88</v>
      </c>
      <c r="I8" s="16"/>
    </row>
    <row r="9">
      <c r="A9" s="10">
        <v>45300.0</v>
      </c>
      <c r="B9" s="11" t="s">
        <v>57</v>
      </c>
      <c r="C9" s="12" t="s">
        <v>11</v>
      </c>
      <c r="D9" s="13" t="s">
        <v>25</v>
      </c>
      <c r="E9" s="14"/>
      <c r="F9" s="15">
        <v>113.88000000000001</v>
      </c>
      <c r="G9" s="15">
        <f t="shared" si="1"/>
        <v>113.88</v>
      </c>
      <c r="I9" s="16"/>
    </row>
    <row r="10">
      <c r="A10" s="10">
        <v>45301.0</v>
      </c>
      <c r="B10" s="11" t="s">
        <v>57</v>
      </c>
      <c r="C10" s="12" t="s">
        <v>28</v>
      </c>
      <c r="D10" s="13" t="s">
        <v>27</v>
      </c>
      <c r="E10" s="14"/>
      <c r="F10" s="15">
        <v>83.28</v>
      </c>
      <c r="G10" s="15">
        <f t="shared" si="1"/>
        <v>83.28</v>
      </c>
      <c r="I10" s="16"/>
    </row>
    <row r="11">
      <c r="A11" s="10">
        <v>45302.0</v>
      </c>
      <c r="B11" s="11" t="s">
        <v>56</v>
      </c>
      <c r="C11" s="12" t="s">
        <v>14</v>
      </c>
      <c r="D11" s="13" t="s">
        <v>13</v>
      </c>
      <c r="E11" s="14"/>
      <c r="F11" s="15">
        <v>77.64</v>
      </c>
      <c r="G11" s="15">
        <f t="shared" si="1"/>
        <v>77.64</v>
      </c>
      <c r="I11" s="16"/>
    </row>
    <row r="12">
      <c r="A12" s="10">
        <v>45303.0</v>
      </c>
      <c r="B12" s="11" t="s">
        <v>57</v>
      </c>
      <c r="C12" s="12" t="s">
        <v>14</v>
      </c>
      <c r="D12" s="13" t="s">
        <v>16</v>
      </c>
      <c r="E12" s="14"/>
      <c r="F12" s="15">
        <v>101.52</v>
      </c>
      <c r="G12" s="15">
        <f t="shared" si="1"/>
        <v>101.52</v>
      </c>
      <c r="I12" s="16"/>
    </row>
    <row r="13">
      <c r="A13" s="10">
        <v>45304.0</v>
      </c>
      <c r="B13" s="11" t="s">
        <v>57</v>
      </c>
      <c r="C13" s="12" t="s">
        <v>14</v>
      </c>
      <c r="D13" s="13" t="s">
        <v>13</v>
      </c>
      <c r="E13" s="14"/>
      <c r="F13" s="15">
        <v>77.64</v>
      </c>
      <c r="G13" s="15">
        <f t="shared" si="1"/>
        <v>77.64</v>
      </c>
      <c r="I13" s="16"/>
    </row>
    <row r="14">
      <c r="A14" s="10">
        <v>45305.0</v>
      </c>
      <c r="B14" s="11" t="s">
        <v>56</v>
      </c>
      <c r="C14" s="12" t="s">
        <v>28</v>
      </c>
      <c r="D14" s="13" t="s">
        <v>30</v>
      </c>
      <c r="E14" s="14"/>
      <c r="F14" s="15">
        <v>93.24</v>
      </c>
      <c r="G14" s="15">
        <f t="shared" si="1"/>
        <v>93.24</v>
      </c>
      <c r="I14" s="16"/>
    </row>
    <row r="15">
      <c r="A15" s="10">
        <v>45306.0</v>
      </c>
      <c r="B15" s="11" t="s">
        <v>56</v>
      </c>
      <c r="C15" s="12" t="s">
        <v>11</v>
      </c>
      <c r="D15" s="13" t="s">
        <v>23</v>
      </c>
      <c r="E15" s="14"/>
      <c r="F15" s="15">
        <v>107.88000000000001</v>
      </c>
      <c r="G15" s="15">
        <f t="shared" si="1"/>
        <v>107.88</v>
      </c>
      <c r="I15" s="16"/>
    </row>
    <row r="16">
      <c r="A16" s="10">
        <v>45307.0</v>
      </c>
      <c r="B16" s="11" t="s">
        <v>57</v>
      </c>
      <c r="C16" s="12" t="s">
        <v>28</v>
      </c>
      <c r="D16" s="13" t="s">
        <v>32</v>
      </c>
      <c r="E16" s="14"/>
      <c r="F16" s="15">
        <v>75.12</v>
      </c>
      <c r="G16" s="15">
        <f t="shared" si="1"/>
        <v>75.12</v>
      </c>
      <c r="I16" s="16"/>
    </row>
    <row r="17">
      <c r="A17" s="10">
        <v>45308.0</v>
      </c>
      <c r="B17" s="11" t="s">
        <v>56</v>
      </c>
      <c r="C17" s="12" t="s">
        <v>28</v>
      </c>
      <c r="D17" s="13" t="s">
        <v>32</v>
      </c>
      <c r="E17" s="14"/>
      <c r="F17" s="15">
        <v>75.12</v>
      </c>
      <c r="G17" s="15">
        <f t="shared" si="1"/>
        <v>75.12</v>
      </c>
      <c r="I17" s="16"/>
    </row>
    <row r="18">
      <c r="A18" s="10">
        <v>45309.0</v>
      </c>
      <c r="B18" s="11" t="s">
        <v>56</v>
      </c>
      <c r="C18" s="12" t="s">
        <v>14</v>
      </c>
      <c r="D18" s="13" t="s">
        <v>34</v>
      </c>
      <c r="E18" s="14"/>
      <c r="F18" s="15">
        <v>80.16</v>
      </c>
      <c r="G18" s="15">
        <f t="shared" si="1"/>
        <v>80.16</v>
      </c>
      <c r="I18" s="16"/>
    </row>
    <row r="19">
      <c r="A19" s="10">
        <v>45311.0</v>
      </c>
      <c r="B19" s="11" t="s">
        <v>56</v>
      </c>
      <c r="C19" s="12" t="s">
        <v>11</v>
      </c>
      <c r="D19" s="13" t="s">
        <v>23</v>
      </c>
      <c r="E19" s="14"/>
      <c r="F19" s="15">
        <v>107.88000000000001</v>
      </c>
      <c r="G19" s="15">
        <f t="shared" si="1"/>
        <v>107.88</v>
      </c>
      <c r="I19" s="16"/>
    </row>
    <row r="20">
      <c r="A20" s="10">
        <v>45313.0</v>
      </c>
      <c r="B20" s="11" t="s">
        <v>56</v>
      </c>
      <c r="C20" s="12" t="s">
        <v>28</v>
      </c>
      <c r="D20" s="13" t="s">
        <v>36</v>
      </c>
      <c r="E20" s="14"/>
      <c r="F20" s="15">
        <v>84.84</v>
      </c>
      <c r="G20" s="15">
        <f t="shared" si="1"/>
        <v>84.84</v>
      </c>
      <c r="I20" s="16"/>
    </row>
    <row r="21" ht="15.75" customHeight="1">
      <c r="A21" s="10">
        <v>45314.0</v>
      </c>
      <c r="B21" s="11" t="s">
        <v>57</v>
      </c>
      <c r="C21" s="12" t="s">
        <v>14</v>
      </c>
      <c r="D21" s="13" t="s">
        <v>38</v>
      </c>
      <c r="E21" s="14"/>
      <c r="F21" s="15">
        <v>114.24</v>
      </c>
      <c r="G21" s="15">
        <f t="shared" si="1"/>
        <v>114.24</v>
      </c>
      <c r="I21" s="16"/>
    </row>
    <row r="22" ht="15.75" customHeight="1">
      <c r="A22" s="10">
        <v>45315.0</v>
      </c>
      <c r="B22" s="11" t="s">
        <v>56</v>
      </c>
      <c r="C22" s="12" t="s">
        <v>14</v>
      </c>
      <c r="D22" s="13" t="s">
        <v>38</v>
      </c>
      <c r="E22" s="14"/>
      <c r="F22" s="15">
        <v>114.24</v>
      </c>
      <c r="G22" s="15">
        <f t="shared" si="1"/>
        <v>114.24</v>
      </c>
      <c r="I22" s="16"/>
    </row>
    <row r="23" ht="15.75" customHeight="1">
      <c r="A23" s="10">
        <v>45316.0</v>
      </c>
      <c r="B23" s="11" t="s">
        <v>56</v>
      </c>
      <c r="C23" s="12" t="s">
        <v>14</v>
      </c>
      <c r="D23" s="13" t="s">
        <v>13</v>
      </c>
      <c r="E23" s="14"/>
      <c r="F23" s="15">
        <v>77.64</v>
      </c>
      <c r="G23" s="15">
        <f t="shared" si="1"/>
        <v>77.64</v>
      </c>
      <c r="I23" s="16"/>
    </row>
    <row r="24" ht="15.75" customHeight="1">
      <c r="A24" s="10">
        <v>45317.0</v>
      </c>
      <c r="B24" s="11" t="s">
        <v>56</v>
      </c>
      <c r="C24" s="12" t="s">
        <v>19</v>
      </c>
      <c r="D24" s="13" t="s">
        <v>21</v>
      </c>
      <c r="E24" s="14"/>
      <c r="F24" s="15">
        <v>72.72</v>
      </c>
      <c r="G24" s="15">
        <f t="shared" si="1"/>
        <v>72.72</v>
      </c>
      <c r="I24" s="16"/>
    </row>
    <row r="25" ht="15.75" customHeight="1">
      <c r="A25" s="10">
        <v>45318.0</v>
      </c>
      <c r="B25" s="11" t="s">
        <v>56</v>
      </c>
      <c r="C25" s="12" t="s">
        <v>28</v>
      </c>
      <c r="D25" s="13" t="s">
        <v>30</v>
      </c>
      <c r="E25" s="14"/>
      <c r="F25" s="15">
        <v>93.24</v>
      </c>
      <c r="G25" s="15">
        <f t="shared" si="1"/>
        <v>93.24</v>
      </c>
      <c r="I25" s="16"/>
    </row>
    <row r="26" ht="15.75" customHeight="1">
      <c r="A26" s="10">
        <v>45319.0</v>
      </c>
      <c r="B26" s="11" t="s">
        <v>57</v>
      </c>
      <c r="C26" s="12" t="s">
        <v>11</v>
      </c>
      <c r="D26" s="13" t="s">
        <v>25</v>
      </c>
      <c r="E26" s="14"/>
      <c r="F26" s="15">
        <v>113.88000000000001</v>
      </c>
      <c r="G26" s="15">
        <f t="shared" si="1"/>
        <v>113.88</v>
      </c>
      <c r="I26" s="16"/>
    </row>
    <row r="27" ht="15.75" customHeight="1">
      <c r="A27" s="10">
        <v>45320.0</v>
      </c>
      <c r="B27" s="11" t="s">
        <v>57</v>
      </c>
      <c r="C27" s="12" t="s">
        <v>11</v>
      </c>
      <c r="D27" s="13" t="s">
        <v>40</v>
      </c>
      <c r="E27" s="14"/>
      <c r="F27" s="15">
        <v>99.6</v>
      </c>
      <c r="G27" s="15">
        <f t="shared" si="1"/>
        <v>99.6</v>
      </c>
      <c r="I27" s="16"/>
    </row>
    <row r="28" ht="15.75" customHeight="1">
      <c r="A28" s="10">
        <v>45321.0</v>
      </c>
      <c r="B28" s="11" t="s">
        <v>57</v>
      </c>
      <c r="C28" s="12" t="s">
        <v>19</v>
      </c>
      <c r="D28" s="13" t="s">
        <v>42</v>
      </c>
      <c r="E28" s="14"/>
      <c r="F28" s="15">
        <v>61.32</v>
      </c>
      <c r="G28" s="15">
        <f t="shared" si="1"/>
        <v>61.32</v>
      </c>
      <c r="I28" s="16"/>
    </row>
    <row r="29" ht="15.75" customHeight="1">
      <c r="A29" s="10">
        <v>45322.0</v>
      </c>
      <c r="B29" s="11" t="s">
        <v>56</v>
      </c>
      <c r="C29" s="12" t="s">
        <v>14</v>
      </c>
      <c r="D29" s="13" t="s">
        <v>44</v>
      </c>
      <c r="E29" s="14"/>
      <c r="F29" s="15">
        <v>76.08</v>
      </c>
      <c r="G29" s="15">
        <f t="shared" si="1"/>
        <v>76.08</v>
      </c>
      <c r="I29" s="16"/>
    </row>
    <row r="30" ht="15.75" customHeight="1">
      <c r="A30" s="10">
        <v>45323.0</v>
      </c>
      <c r="B30" s="11" t="s">
        <v>57</v>
      </c>
      <c r="C30" s="12" t="s">
        <v>28</v>
      </c>
      <c r="D30" s="13" t="s">
        <v>46</v>
      </c>
      <c r="E30" s="14"/>
      <c r="F30" s="15">
        <v>81.71999999999998</v>
      </c>
      <c r="G30" s="15">
        <f t="shared" si="1"/>
        <v>81.72</v>
      </c>
      <c r="I30" s="16"/>
    </row>
    <row r="31" ht="15.75" customHeight="1">
      <c r="A31" s="10">
        <v>45325.0</v>
      </c>
      <c r="B31" s="11" t="s">
        <v>56</v>
      </c>
      <c r="C31" s="12" t="s">
        <v>11</v>
      </c>
      <c r="D31" s="13" t="s">
        <v>25</v>
      </c>
      <c r="E31" s="14"/>
      <c r="F31" s="15">
        <v>113.88000000000001</v>
      </c>
      <c r="G31" s="15">
        <f t="shared" si="1"/>
        <v>113.88</v>
      </c>
      <c r="I31" s="16"/>
    </row>
    <row r="32" ht="15.75" customHeight="1">
      <c r="A32" s="10">
        <v>45326.0</v>
      </c>
      <c r="B32" s="11" t="s">
        <v>57</v>
      </c>
      <c r="C32" s="12" t="s">
        <v>28</v>
      </c>
      <c r="D32" s="13" t="s">
        <v>36</v>
      </c>
      <c r="E32" s="14"/>
      <c r="F32" s="15">
        <v>84.84</v>
      </c>
      <c r="G32" s="15">
        <f t="shared" si="1"/>
        <v>84.84</v>
      </c>
      <c r="I32" s="16"/>
    </row>
    <row r="33" ht="15.75" customHeight="1">
      <c r="A33" s="10">
        <v>45327.0</v>
      </c>
      <c r="B33" s="11" t="s">
        <v>57</v>
      </c>
      <c r="C33" s="12" t="s">
        <v>14</v>
      </c>
      <c r="D33" s="13" t="s">
        <v>38</v>
      </c>
      <c r="E33" s="14"/>
      <c r="F33" s="15">
        <v>114.24</v>
      </c>
      <c r="G33" s="15">
        <f t="shared" si="1"/>
        <v>114.24</v>
      </c>
      <c r="I33" s="16"/>
    </row>
    <row r="34" ht="15.75" customHeight="1">
      <c r="A34" s="10">
        <v>45328.0</v>
      </c>
      <c r="B34" s="11" t="s">
        <v>57</v>
      </c>
      <c r="C34" s="12" t="s">
        <v>19</v>
      </c>
      <c r="D34" s="13" t="s">
        <v>18</v>
      </c>
      <c r="E34" s="14"/>
      <c r="F34" s="15">
        <v>82.55999999999999</v>
      </c>
      <c r="G34" s="15">
        <f t="shared" si="1"/>
        <v>82.56</v>
      </c>
      <c r="I34" s="16"/>
    </row>
    <row r="35" ht="15.75" customHeight="1">
      <c r="A35" s="10">
        <v>45329.0</v>
      </c>
      <c r="B35" s="11" t="s">
        <v>56</v>
      </c>
      <c r="C35" s="12" t="s">
        <v>11</v>
      </c>
      <c r="D35" s="13" t="s">
        <v>10</v>
      </c>
      <c r="E35" s="14"/>
      <c r="F35" s="15">
        <v>91.55999999999999</v>
      </c>
      <c r="G35" s="15">
        <f t="shared" si="1"/>
        <v>91.56</v>
      </c>
      <c r="I35" s="16"/>
    </row>
    <row r="36" ht="15.75" customHeight="1">
      <c r="A36" s="10">
        <v>45330.0</v>
      </c>
      <c r="B36" s="11" t="s">
        <v>56</v>
      </c>
      <c r="C36" s="12" t="s">
        <v>11</v>
      </c>
      <c r="D36" s="13" t="s">
        <v>23</v>
      </c>
      <c r="E36" s="14"/>
      <c r="F36" s="15">
        <v>107.88000000000001</v>
      </c>
      <c r="G36" s="15">
        <f t="shared" si="1"/>
        <v>107.88</v>
      </c>
      <c r="I36" s="16"/>
    </row>
    <row r="37" ht="15.75" customHeight="1">
      <c r="A37" s="10">
        <v>45331.0</v>
      </c>
      <c r="B37" s="11" t="s">
        <v>57</v>
      </c>
      <c r="C37" s="12" t="s">
        <v>14</v>
      </c>
      <c r="D37" s="13" t="s">
        <v>16</v>
      </c>
      <c r="E37" s="14"/>
      <c r="F37" s="15">
        <v>101.52</v>
      </c>
      <c r="G37" s="15">
        <f t="shared" si="1"/>
        <v>101.52</v>
      </c>
      <c r="I37" s="16"/>
    </row>
    <row r="38" ht="15.75" customHeight="1">
      <c r="A38" s="10">
        <v>45332.0</v>
      </c>
      <c r="B38" s="11" t="s">
        <v>56</v>
      </c>
      <c r="C38" s="12" t="s">
        <v>11</v>
      </c>
      <c r="D38" s="13" t="s">
        <v>23</v>
      </c>
      <c r="E38" s="14"/>
      <c r="F38" s="15">
        <v>107.88000000000001</v>
      </c>
      <c r="G38" s="15">
        <f t="shared" si="1"/>
        <v>107.88</v>
      </c>
      <c r="I38" s="16"/>
    </row>
    <row r="39" ht="15.75" customHeight="1">
      <c r="A39" s="10">
        <v>45333.0</v>
      </c>
      <c r="B39" s="11" t="s">
        <v>57</v>
      </c>
      <c r="C39" s="12" t="s">
        <v>14</v>
      </c>
      <c r="D39" s="13" t="s">
        <v>44</v>
      </c>
      <c r="E39" s="14"/>
      <c r="F39" s="15">
        <v>76.08</v>
      </c>
      <c r="G39" s="15">
        <f t="shared" si="1"/>
        <v>76.08</v>
      </c>
      <c r="I39" s="16"/>
    </row>
    <row r="40" ht="15.75" customHeight="1">
      <c r="A40" s="10">
        <v>45334.0</v>
      </c>
      <c r="B40" s="11" t="s">
        <v>57</v>
      </c>
      <c r="C40" s="12" t="s">
        <v>19</v>
      </c>
      <c r="D40" s="13" t="s">
        <v>18</v>
      </c>
      <c r="E40" s="14"/>
      <c r="F40" s="15">
        <v>82.55999999999999</v>
      </c>
      <c r="G40" s="15">
        <f t="shared" si="1"/>
        <v>82.56</v>
      </c>
      <c r="I40" s="16"/>
    </row>
    <row r="41" ht="15.75" customHeight="1">
      <c r="A41" s="10">
        <v>45336.0</v>
      </c>
      <c r="B41" s="11" t="s">
        <v>56</v>
      </c>
      <c r="C41" s="12" t="s">
        <v>11</v>
      </c>
      <c r="D41" s="13" t="s">
        <v>10</v>
      </c>
      <c r="E41" s="14"/>
      <c r="F41" s="15">
        <v>91.55999999999999</v>
      </c>
      <c r="G41" s="15">
        <f t="shared" si="1"/>
        <v>91.56</v>
      </c>
      <c r="I41" s="16"/>
    </row>
    <row r="42" ht="15.75" customHeight="1">
      <c r="A42" s="10">
        <v>45337.0</v>
      </c>
      <c r="B42" s="11" t="s">
        <v>56</v>
      </c>
      <c r="C42" s="12" t="s">
        <v>14</v>
      </c>
      <c r="D42" s="13" t="s">
        <v>34</v>
      </c>
      <c r="E42" s="14"/>
      <c r="F42" s="15">
        <v>80.16</v>
      </c>
      <c r="G42" s="15">
        <f t="shared" si="1"/>
        <v>80.16</v>
      </c>
      <c r="I42" s="16"/>
    </row>
    <row r="43" ht="15.75" customHeight="1">
      <c r="A43" s="10">
        <v>45338.0</v>
      </c>
      <c r="B43" s="11" t="s">
        <v>56</v>
      </c>
      <c r="C43" s="12" t="s">
        <v>28</v>
      </c>
      <c r="D43" s="13" t="s">
        <v>48</v>
      </c>
      <c r="E43" s="14"/>
      <c r="F43" s="15">
        <v>102.48</v>
      </c>
      <c r="G43" s="15">
        <f t="shared" si="1"/>
        <v>102.48</v>
      </c>
      <c r="I43" s="16"/>
    </row>
    <row r="44" ht="15.75" customHeight="1">
      <c r="A44" s="10">
        <v>45339.0</v>
      </c>
      <c r="B44" s="11" t="s">
        <v>57</v>
      </c>
      <c r="C44" s="12" t="s">
        <v>11</v>
      </c>
      <c r="D44" s="13" t="s">
        <v>40</v>
      </c>
      <c r="E44" s="14"/>
      <c r="F44" s="15">
        <v>99.6</v>
      </c>
      <c r="G44" s="15">
        <f t="shared" si="1"/>
        <v>99.6</v>
      </c>
      <c r="I44" s="16"/>
    </row>
    <row r="45" ht="15.75" customHeight="1">
      <c r="A45" s="10">
        <v>45340.0</v>
      </c>
      <c r="B45" s="11" t="s">
        <v>57</v>
      </c>
      <c r="C45" s="12" t="s">
        <v>14</v>
      </c>
      <c r="D45" s="13" t="s">
        <v>44</v>
      </c>
      <c r="E45" s="14"/>
      <c r="F45" s="15">
        <v>76.08</v>
      </c>
      <c r="G45" s="15">
        <f t="shared" si="1"/>
        <v>76.08</v>
      </c>
      <c r="I45" s="16"/>
    </row>
    <row r="46" ht="15.75" customHeight="1">
      <c r="A46" s="10">
        <v>45341.0</v>
      </c>
      <c r="B46" s="11" t="s">
        <v>56</v>
      </c>
      <c r="C46" s="12" t="s">
        <v>28</v>
      </c>
      <c r="D46" s="13" t="s">
        <v>32</v>
      </c>
      <c r="E46" s="14"/>
      <c r="F46" s="15">
        <v>75.12</v>
      </c>
      <c r="G46" s="15">
        <f t="shared" si="1"/>
        <v>75.12</v>
      </c>
      <c r="I46" s="16"/>
    </row>
    <row r="47" ht="15.75" customHeight="1">
      <c r="A47" s="10">
        <v>45342.0</v>
      </c>
      <c r="B47" s="11" t="s">
        <v>56</v>
      </c>
      <c r="C47" s="12" t="s">
        <v>11</v>
      </c>
      <c r="D47" s="13" t="s">
        <v>50</v>
      </c>
      <c r="E47" s="14"/>
      <c r="F47" s="15">
        <v>66.6</v>
      </c>
      <c r="G47" s="15">
        <f t="shared" si="1"/>
        <v>66.6</v>
      </c>
      <c r="I47" s="16"/>
    </row>
    <row r="48" ht="15.75" customHeight="1">
      <c r="A48" s="10">
        <v>45344.0</v>
      </c>
      <c r="B48" s="11" t="s">
        <v>56</v>
      </c>
      <c r="C48" s="12" t="s">
        <v>11</v>
      </c>
      <c r="D48" s="13" t="s">
        <v>50</v>
      </c>
      <c r="E48" s="14"/>
      <c r="F48" s="15">
        <v>66.6</v>
      </c>
      <c r="G48" s="15">
        <f t="shared" si="1"/>
        <v>66.6</v>
      </c>
      <c r="I48" s="16"/>
    </row>
    <row r="49" ht="15.75" customHeight="1">
      <c r="A49" s="10">
        <v>45345.0</v>
      </c>
      <c r="B49" s="11" t="s">
        <v>57</v>
      </c>
      <c r="C49" s="12" t="s">
        <v>14</v>
      </c>
      <c r="D49" s="13" t="s">
        <v>13</v>
      </c>
      <c r="E49" s="14"/>
      <c r="F49" s="15">
        <v>77.64</v>
      </c>
      <c r="G49" s="15">
        <f t="shared" si="1"/>
        <v>77.64</v>
      </c>
      <c r="I49" s="16"/>
    </row>
    <row r="50" ht="15.75" customHeight="1">
      <c r="A50" s="10">
        <v>45346.0</v>
      </c>
      <c r="B50" s="11" t="s">
        <v>57</v>
      </c>
      <c r="C50" s="12" t="s">
        <v>11</v>
      </c>
      <c r="D50" s="13" t="s">
        <v>10</v>
      </c>
      <c r="E50" s="14"/>
      <c r="F50" s="15">
        <v>91.55999999999999</v>
      </c>
      <c r="G50" s="15">
        <f t="shared" si="1"/>
        <v>91.56</v>
      </c>
      <c r="I50" s="16"/>
    </row>
    <row r="51" ht="15.75" customHeight="1">
      <c r="A51" s="10">
        <v>45347.0</v>
      </c>
      <c r="B51" s="11" t="s">
        <v>57</v>
      </c>
      <c r="C51" s="12" t="s">
        <v>28</v>
      </c>
      <c r="D51" s="13" t="s">
        <v>36</v>
      </c>
      <c r="E51" s="14"/>
      <c r="F51" s="15">
        <v>84.84</v>
      </c>
      <c r="G51" s="15">
        <f t="shared" si="1"/>
        <v>84.84</v>
      </c>
      <c r="I51" s="16"/>
    </row>
    <row r="52" ht="15.75" customHeight="1">
      <c r="A52" s="10">
        <v>45348.0</v>
      </c>
      <c r="B52" s="11" t="s">
        <v>56</v>
      </c>
      <c r="C52" s="12" t="s">
        <v>14</v>
      </c>
      <c r="D52" s="13" t="s">
        <v>44</v>
      </c>
      <c r="E52" s="14"/>
      <c r="F52" s="15">
        <v>76.08</v>
      </c>
      <c r="G52" s="15">
        <f t="shared" si="1"/>
        <v>76.08</v>
      </c>
      <c r="I52" s="16"/>
    </row>
    <row r="53" ht="15.75" customHeight="1">
      <c r="A53" s="10">
        <v>45349.0</v>
      </c>
      <c r="B53" s="11" t="s">
        <v>57</v>
      </c>
      <c r="C53" s="12" t="s">
        <v>19</v>
      </c>
      <c r="D53" s="13" t="s">
        <v>18</v>
      </c>
      <c r="E53" s="14"/>
      <c r="F53" s="15">
        <v>82.55999999999999</v>
      </c>
      <c r="G53" s="15">
        <f t="shared" si="1"/>
        <v>82.56</v>
      </c>
      <c r="I53" s="16"/>
    </row>
    <row r="54" ht="15.75" customHeight="1">
      <c r="A54" s="10">
        <v>45350.0</v>
      </c>
      <c r="B54" s="11" t="s">
        <v>56</v>
      </c>
      <c r="C54" s="12" t="s">
        <v>11</v>
      </c>
      <c r="D54" s="13" t="s">
        <v>40</v>
      </c>
      <c r="E54" s="14"/>
      <c r="F54" s="15">
        <v>99.6</v>
      </c>
      <c r="G54" s="15">
        <f t="shared" si="1"/>
        <v>99.6</v>
      </c>
      <c r="I54" s="16"/>
    </row>
    <row r="55" ht="15.75" customHeight="1">
      <c r="A55" s="10">
        <v>45351.0</v>
      </c>
      <c r="B55" s="11" t="s">
        <v>56</v>
      </c>
      <c r="C55" s="12" t="s">
        <v>28</v>
      </c>
      <c r="D55" s="13" t="s">
        <v>48</v>
      </c>
      <c r="E55" s="14"/>
      <c r="F55" s="15">
        <v>102.48</v>
      </c>
      <c r="G55" s="15">
        <f t="shared" si="1"/>
        <v>102.48</v>
      </c>
      <c r="I55" s="16"/>
    </row>
    <row r="56" ht="15.75" customHeight="1">
      <c r="A56" s="10">
        <v>45352.0</v>
      </c>
      <c r="B56" s="11" t="s">
        <v>57</v>
      </c>
      <c r="C56" s="12" t="s">
        <v>11</v>
      </c>
      <c r="D56" s="13" t="s">
        <v>40</v>
      </c>
      <c r="E56" s="14"/>
      <c r="F56" s="15">
        <v>99.6</v>
      </c>
      <c r="G56" s="15">
        <f t="shared" si="1"/>
        <v>99.6</v>
      </c>
      <c r="I56" s="16"/>
    </row>
    <row r="57" ht="15.75" customHeight="1">
      <c r="A57" s="10">
        <v>45355.0</v>
      </c>
      <c r="B57" s="11" t="s">
        <v>57</v>
      </c>
      <c r="C57" s="12" t="s">
        <v>28</v>
      </c>
      <c r="D57" s="13" t="s">
        <v>30</v>
      </c>
      <c r="E57" s="14"/>
      <c r="F57" s="15">
        <v>93.24</v>
      </c>
      <c r="G57" s="15">
        <f t="shared" si="1"/>
        <v>93.24</v>
      </c>
      <c r="I57" s="16"/>
    </row>
    <row r="58" ht="15.75" customHeight="1">
      <c r="A58" s="10">
        <v>45356.0</v>
      </c>
      <c r="B58" s="11" t="s">
        <v>57</v>
      </c>
      <c r="C58" s="12" t="s">
        <v>11</v>
      </c>
      <c r="D58" s="13" t="s">
        <v>50</v>
      </c>
      <c r="E58" s="14"/>
      <c r="F58" s="15">
        <v>66.6</v>
      </c>
      <c r="G58" s="15">
        <f t="shared" si="1"/>
        <v>66.6</v>
      </c>
      <c r="I58" s="16"/>
    </row>
    <row r="59" ht="15.75" customHeight="1">
      <c r="A59" s="10">
        <v>45357.0</v>
      </c>
      <c r="B59" s="11" t="s">
        <v>56</v>
      </c>
      <c r="C59" s="12" t="s">
        <v>14</v>
      </c>
      <c r="D59" s="13" t="s">
        <v>13</v>
      </c>
      <c r="E59" s="14"/>
      <c r="F59" s="15">
        <v>77.64</v>
      </c>
      <c r="G59" s="15">
        <f t="shared" si="1"/>
        <v>77.64</v>
      </c>
      <c r="I59" s="16"/>
    </row>
    <row r="60" ht="15.75" customHeight="1">
      <c r="A60" s="10">
        <v>45358.0</v>
      </c>
      <c r="B60" s="11" t="s">
        <v>56</v>
      </c>
      <c r="C60" s="12" t="s">
        <v>14</v>
      </c>
      <c r="D60" s="13" t="s">
        <v>38</v>
      </c>
      <c r="E60" s="14"/>
      <c r="F60" s="15">
        <v>114.24</v>
      </c>
      <c r="G60" s="15">
        <f t="shared" si="1"/>
        <v>114.24</v>
      </c>
      <c r="I60" s="16"/>
    </row>
    <row r="61" ht="15.75" customHeight="1">
      <c r="A61" s="10">
        <v>45360.0</v>
      </c>
      <c r="B61" s="11" t="s">
        <v>56</v>
      </c>
      <c r="C61" s="12" t="s">
        <v>14</v>
      </c>
      <c r="D61" s="13" t="s">
        <v>34</v>
      </c>
      <c r="E61" s="14"/>
      <c r="F61" s="15">
        <v>80.16</v>
      </c>
      <c r="G61" s="15">
        <f t="shared" si="1"/>
        <v>80.16</v>
      </c>
      <c r="I61" s="16"/>
    </row>
    <row r="62" ht="15.75" customHeight="1">
      <c r="A62" s="10">
        <v>45363.0</v>
      </c>
      <c r="B62" s="11" t="s">
        <v>57</v>
      </c>
      <c r="C62" s="12" t="s">
        <v>28</v>
      </c>
      <c r="D62" s="13" t="s">
        <v>36</v>
      </c>
      <c r="E62" s="14"/>
      <c r="F62" s="15">
        <v>84.84</v>
      </c>
      <c r="G62" s="15">
        <f t="shared" si="1"/>
        <v>84.84</v>
      </c>
      <c r="I62" s="16"/>
    </row>
    <row r="63" ht="15.75" customHeight="1">
      <c r="A63" s="10">
        <v>45366.0</v>
      </c>
      <c r="B63" s="11" t="s">
        <v>57</v>
      </c>
      <c r="C63" s="12" t="s">
        <v>14</v>
      </c>
      <c r="D63" s="13" t="s">
        <v>16</v>
      </c>
      <c r="E63" s="14"/>
      <c r="F63" s="15">
        <v>101.52</v>
      </c>
      <c r="G63" s="15">
        <f t="shared" si="1"/>
        <v>101.52</v>
      </c>
      <c r="I63" s="16"/>
    </row>
    <row r="64" ht="15.75" customHeight="1">
      <c r="A64" s="10">
        <v>45367.0</v>
      </c>
      <c r="B64" s="11" t="s">
        <v>56</v>
      </c>
      <c r="C64" s="12" t="s">
        <v>11</v>
      </c>
      <c r="D64" s="13" t="s">
        <v>25</v>
      </c>
      <c r="E64" s="14"/>
      <c r="F64" s="15">
        <v>113.88000000000001</v>
      </c>
      <c r="G64" s="15">
        <f t="shared" si="1"/>
        <v>113.88</v>
      </c>
      <c r="I64" s="16"/>
    </row>
    <row r="65" ht="15.75" customHeight="1">
      <c r="A65" s="10">
        <v>45368.0</v>
      </c>
      <c r="B65" s="11" t="s">
        <v>57</v>
      </c>
      <c r="C65" s="12" t="s">
        <v>28</v>
      </c>
      <c r="D65" s="13" t="s">
        <v>32</v>
      </c>
      <c r="E65" s="14"/>
      <c r="F65" s="15">
        <v>75.12</v>
      </c>
      <c r="G65" s="15">
        <f t="shared" si="1"/>
        <v>75.12</v>
      </c>
      <c r="I65" s="16"/>
    </row>
    <row r="66" ht="15.75" customHeight="1">
      <c r="A66" s="10">
        <v>45369.0</v>
      </c>
      <c r="B66" s="11" t="s">
        <v>57</v>
      </c>
      <c r="C66" s="12" t="s">
        <v>28</v>
      </c>
      <c r="D66" s="13" t="s">
        <v>46</v>
      </c>
      <c r="E66" s="14"/>
      <c r="F66" s="15">
        <v>81.71999999999998</v>
      </c>
      <c r="G66" s="15">
        <f t="shared" si="1"/>
        <v>81.72</v>
      </c>
      <c r="I66" s="16"/>
    </row>
    <row r="67" ht="15.75" customHeight="1">
      <c r="A67" s="10">
        <v>45370.0</v>
      </c>
      <c r="B67" s="11" t="s">
        <v>57</v>
      </c>
      <c r="C67" s="12" t="s">
        <v>28</v>
      </c>
      <c r="D67" s="13" t="s">
        <v>36</v>
      </c>
      <c r="E67" s="14"/>
      <c r="F67" s="15">
        <v>84.84</v>
      </c>
      <c r="G67" s="15">
        <f t="shared" si="1"/>
        <v>84.84</v>
      </c>
      <c r="I67" s="16"/>
    </row>
    <row r="68" ht="15.75" customHeight="1">
      <c r="A68" s="10">
        <v>45372.0</v>
      </c>
      <c r="B68" s="11" t="s">
        <v>56</v>
      </c>
      <c r="C68" s="12" t="s">
        <v>28</v>
      </c>
      <c r="D68" s="13" t="s">
        <v>48</v>
      </c>
      <c r="E68" s="14"/>
      <c r="F68" s="15">
        <v>102.48</v>
      </c>
      <c r="G68" s="15">
        <f t="shared" si="1"/>
        <v>102.48</v>
      </c>
      <c r="I68" s="16"/>
    </row>
    <row r="69" ht="15.75" customHeight="1">
      <c r="A69" s="10">
        <v>45373.0</v>
      </c>
      <c r="B69" s="11" t="s">
        <v>57</v>
      </c>
      <c r="C69" s="12" t="s">
        <v>28</v>
      </c>
      <c r="D69" s="13" t="s">
        <v>32</v>
      </c>
      <c r="E69" s="14"/>
      <c r="F69" s="15">
        <v>75.12</v>
      </c>
      <c r="G69" s="15">
        <f t="shared" si="1"/>
        <v>75.12</v>
      </c>
      <c r="I69" s="16"/>
    </row>
    <row r="70" ht="15.75" customHeight="1">
      <c r="A70" s="10">
        <v>45374.0</v>
      </c>
      <c r="B70" s="11" t="s">
        <v>56</v>
      </c>
      <c r="C70" s="12" t="s">
        <v>19</v>
      </c>
      <c r="D70" s="13" t="s">
        <v>42</v>
      </c>
      <c r="E70" s="14"/>
      <c r="F70" s="15">
        <v>61.32</v>
      </c>
      <c r="G70" s="15">
        <f t="shared" si="1"/>
        <v>61.32</v>
      </c>
      <c r="I70" s="16"/>
    </row>
    <row r="71" ht="15.75" customHeight="1">
      <c r="A71" s="10">
        <v>45375.0</v>
      </c>
      <c r="B71" s="11" t="s">
        <v>57</v>
      </c>
      <c r="C71" s="12" t="s">
        <v>28</v>
      </c>
      <c r="D71" s="13" t="s">
        <v>48</v>
      </c>
      <c r="E71" s="14"/>
      <c r="F71" s="15">
        <v>102.48</v>
      </c>
      <c r="G71" s="15">
        <f t="shared" si="1"/>
        <v>102.48</v>
      </c>
      <c r="I71" s="16"/>
    </row>
    <row r="72" ht="15.75" customHeight="1">
      <c r="A72" s="10">
        <v>45376.0</v>
      </c>
      <c r="B72" s="11" t="s">
        <v>57</v>
      </c>
      <c r="C72" s="12" t="s">
        <v>19</v>
      </c>
      <c r="D72" s="13" t="s">
        <v>21</v>
      </c>
      <c r="E72" s="14"/>
      <c r="F72" s="15">
        <v>72.72</v>
      </c>
      <c r="G72" s="15">
        <f t="shared" si="1"/>
        <v>72.72</v>
      </c>
      <c r="I72" s="16"/>
    </row>
    <row r="73" ht="15.75" customHeight="1">
      <c r="A73" s="10">
        <v>45377.0</v>
      </c>
      <c r="B73" s="11" t="s">
        <v>56</v>
      </c>
      <c r="C73" s="12" t="s">
        <v>19</v>
      </c>
      <c r="D73" s="13" t="s">
        <v>42</v>
      </c>
      <c r="E73" s="14"/>
      <c r="F73" s="15">
        <v>61.32</v>
      </c>
      <c r="G73" s="15">
        <f t="shared" si="1"/>
        <v>61.32</v>
      </c>
      <c r="I73" s="16"/>
    </row>
    <row r="74" ht="15.75" customHeight="1">
      <c r="A74" s="10">
        <v>45379.0</v>
      </c>
      <c r="B74" s="11" t="s">
        <v>56</v>
      </c>
      <c r="C74" s="12" t="s">
        <v>28</v>
      </c>
      <c r="D74" s="13" t="s">
        <v>30</v>
      </c>
      <c r="E74" s="14"/>
      <c r="F74" s="15">
        <v>93.24</v>
      </c>
      <c r="G74" s="15">
        <f t="shared" si="1"/>
        <v>93.24</v>
      </c>
      <c r="I74" s="16"/>
    </row>
    <row r="75" ht="15.75" customHeight="1">
      <c r="A75" s="10">
        <v>45381.0</v>
      </c>
      <c r="B75" s="11" t="s">
        <v>56</v>
      </c>
      <c r="C75" s="12" t="s">
        <v>28</v>
      </c>
      <c r="D75" s="13" t="s">
        <v>46</v>
      </c>
      <c r="E75" s="14"/>
      <c r="F75" s="15">
        <v>81.71999999999998</v>
      </c>
      <c r="G75" s="15">
        <f t="shared" si="1"/>
        <v>81.72</v>
      </c>
      <c r="I75" s="16"/>
    </row>
    <row r="76" ht="15.75" customHeight="1">
      <c r="A76" s="10">
        <v>45383.0</v>
      </c>
      <c r="B76" s="11" t="s">
        <v>56</v>
      </c>
      <c r="C76" s="12" t="s">
        <v>19</v>
      </c>
      <c r="D76" s="13" t="s">
        <v>21</v>
      </c>
      <c r="E76" s="14"/>
      <c r="F76" s="15">
        <v>72.72</v>
      </c>
      <c r="G76" s="15">
        <f t="shared" si="1"/>
        <v>72.72</v>
      </c>
      <c r="I76" s="16"/>
    </row>
    <row r="77" ht="15.75" customHeight="1">
      <c r="A77" s="10">
        <v>45384.0</v>
      </c>
      <c r="B77" s="11" t="s">
        <v>57</v>
      </c>
      <c r="C77" s="12" t="s">
        <v>14</v>
      </c>
      <c r="D77" s="13" t="s">
        <v>16</v>
      </c>
      <c r="E77" s="14"/>
      <c r="F77" s="15">
        <v>101.52</v>
      </c>
      <c r="G77" s="15">
        <f t="shared" si="1"/>
        <v>101.52</v>
      </c>
      <c r="I77" s="16"/>
    </row>
    <row r="78" ht="15.75" customHeight="1">
      <c r="A78" s="10">
        <v>45385.0</v>
      </c>
      <c r="B78" s="11" t="s">
        <v>56</v>
      </c>
      <c r="C78" s="12" t="s">
        <v>19</v>
      </c>
      <c r="D78" s="13" t="s">
        <v>42</v>
      </c>
      <c r="E78" s="14"/>
      <c r="F78" s="15">
        <v>61.32</v>
      </c>
      <c r="G78" s="15">
        <f t="shared" si="1"/>
        <v>61.32</v>
      </c>
      <c r="I78" s="16"/>
    </row>
    <row r="79" ht="15.75" customHeight="1">
      <c r="A79" s="10">
        <v>45388.0</v>
      </c>
      <c r="B79" s="11" t="s">
        <v>57</v>
      </c>
      <c r="C79" s="12" t="s">
        <v>11</v>
      </c>
      <c r="D79" s="13" t="s">
        <v>40</v>
      </c>
      <c r="E79" s="14"/>
      <c r="F79" s="15">
        <v>99.6</v>
      </c>
      <c r="G79" s="15">
        <f t="shared" si="1"/>
        <v>99.6</v>
      </c>
      <c r="I79" s="16"/>
    </row>
    <row r="80" ht="15.75" customHeight="1">
      <c r="A80" s="10">
        <v>45389.0</v>
      </c>
      <c r="B80" s="11" t="s">
        <v>56</v>
      </c>
      <c r="C80" s="12" t="s">
        <v>11</v>
      </c>
      <c r="D80" s="13" t="s">
        <v>25</v>
      </c>
      <c r="E80" s="14"/>
      <c r="F80" s="15">
        <v>113.88000000000001</v>
      </c>
      <c r="G80" s="15">
        <f t="shared" si="1"/>
        <v>113.88</v>
      </c>
      <c r="I80" s="16"/>
    </row>
    <row r="81" ht="15.75" customHeight="1">
      <c r="A81" s="10">
        <v>45390.0</v>
      </c>
      <c r="B81" s="11" t="s">
        <v>56</v>
      </c>
      <c r="C81" s="12" t="s">
        <v>11</v>
      </c>
      <c r="D81" s="13" t="s">
        <v>50</v>
      </c>
      <c r="E81" s="14"/>
      <c r="F81" s="15">
        <v>66.6</v>
      </c>
      <c r="G81" s="15">
        <f t="shared" si="1"/>
        <v>66.6</v>
      </c>
      <c r="I81" s="16"/>
    </row>
    <row r="82" ht="15.75" customHeight="1">
      <c r="A82" s="10">
        <v>45391.0</v>
      </c>
      <c r="B82" s="11" t="s">
        <v>56</v>
      </c>
      <c r="C82" s="12" t="s">
        <v>19</v>
      </c>
      <c r="D82" s="13" t="s">
        <v>21</v>
      </c>
      <c r="E82" s="14"/>
      <c r="F82" s="15">
        <v>72.72</v>
      </c>
      <c r="G82" s="15">
        <f t="shared" si="1"/>
        <v>72.72</v>
      </c>
      <c r="I82" s="16"/>
    </row>
    <row r="83" ht="15.75" customHeight="1">
      <c r="A83" s="10">
        <v>45392.0</v>
      </c>
      <c r="B83" s="11" t="s">
        <v>57</v>
      </c>
      <c r="C83" s="12" t="s">
        <v>19</v>
      </c>
      <c r="D83" s="13" t="s">
        <v>42</v>
      </c>
      <c r="E83" s="14"/>
      <c r="F83" s="15">
        <v>61.32</v>
      </c>
      <c r="G83" s="15">
        <f t="shared" si="1"/>
        <v>61.32</v>
      </c>
      <c r="I83" s="16"/>
    </row>
    <row r="84" ht="15.75" customHeight="1">
      <c r="A84" s="10">
        <v>45397.0</v>
      </c>
      <c r="B84" s="11" t="s">
        <v>56</v>
      </c>
      <c r="C84" s="12" t="s">
        <v>28</v>
      </c>
      <c r="D84" s="13" t="s">
        <v>46</v>
      </c>
      <c r="E84" s="14"/>
      <c r="F84" s="15">
        <v>81.71999999999998</v>
      </c>
      <c r="G84" s="15">
        <f t="shared" si="1"/>
        <v>81.72</v>
      </c>
      <c r="I84" s="16"/>
    </row>
    <row r="85" ht="15.75" customHeight="1">
      <c r="A85" s="10">
        <v>45398.0</v>
      </c>
      <c r="B85" s="11" t="s">
        <v>57</v>
      </c>
      <c r="C85" s="12" t="s">
        <v>28</v>
      </c>
      <c r="D85" s="13" t="s">
        <v>30</v>
      </c>
      <c r="E85" s="14"/>
      <c r="F85" s="15">
        <v>93.24</v>
      </c>
      <c r="G85" s="15">
        <f t="shared" si="1"/>
        <v>93.24</v>
      </c>
      <c r="I85" s="16"/>
    </row>
    <row r="86" ht="15.75" customHeight="1">
      <c r="A86" s="10">
        <v>45399.0</v>
      </c>
      <c r="B86" s="11" t="s">
        <v>56</v>
      </c>
      <c r="C86" s="12" t="s">
        <v>11</v>
      </c>
      <c r="D86" s="13" t="s">
        <v>25</v>
      </c>
      <c r="E86" s="14"/>
      <c r="F86" s="15">
        <v>113.88000000000001</v>
      </c>
      <c r="G86" s="15">
        <f t="shared" si="1"/>
        <v>113.88</v>
      </c>
      <c r="I86" s="16"/>
    </row>
    <row r="87" ht="15.75" customHeight="1">
      <c r="A87" s="10">
        <v>45402.0</v>
      </c>
      <c r="B87" s="11" t="s">
        <v>56</v>
      </c>
      <c r="C87" s="12" t="s">
        <v>11</v>
      </c>
      <c r="D87" s="13" t="s">
        <v>25</v>
      </c>
      <c r="E87" s="14"/>
      <c r="F87" s="15">
        <v>113.88000000000001</v>
      </c>
      <c r="G87" s="15">
        <f t="shared" si="1"/>
        <v>113.88</v>
      </c>
      <c r="I87" s="16"/>
    </row>
    <row r="88" ht="15.75" customHeight="1">
      <c r="A88" s="10">
        <v>45404.0</v>
      </c>
      <c r="B88" s="11" t="s">
        <v>56</v>
      </c>
      <c r="C88" s="12" t="s">
        <v>19</v>
      </c>
      <c r="D88" s="13" t="s">
        <v>18</v>
      </c>
      <c r="E88" s="14"/>
      <c r="F88" s="15">
        <v>82.55999999999999</v>
      </c>
      <c r="G88" s="15">
        <f t="shared" si="1"/>
        <v>82.56</v>
      </c>
      <c r="I88" s="16"/>
    </row>
    <row r="89" ht="15.75" customHeight="1">
      <c r="A89" s="10">
        <v>45407.0</v>
      </c>
      <c r="B89" s="11" t="s">
        <v>56</v>
      </c>
      <c r="C89" s="12" t="s">
        <v>11</v>
      </c>
      <c r="D89" s="13" t="s">
        <v>40</v>
      </c>
      <c r="E89" s="14"/>
      <c r="F89" s="15">
        <v>99.6</v>
      </c>
      <c r="G89" s="15">
        <f t="shared" si="1"/>
        <v>99.6</v>
      </c>
      <c r="I89" s="16"/>
    </row>
    <row r="90" ht="15.75" customHeight="1">
      <c r="A90" s="10">
        <v>45408.0</v>
      </c>
      <c r="B90" s="11" t="s">
        <v>57</v>
      </c>
      <c r="C90" s="12" t="s">
        <v>28</v>
      </c>
      <c r="D90" s="13" t="s">
        <v>30</v>
      </c>
      <c r="E90" s="14"/>
      <c r="F90" s="15">
        <v>93.24</v>
      </c>
      <c r="G90" s="15">
        <f t="shared" si="1"/>
        <v>93.24</v>
      </c>
      <c r="I90" s="16"/>
    </row>
    <row r="91" ht="15.75" customHeight="1">
      <c r="A91" s="10">
        <v>45409.0</v>
      </c>
      <c r="B91" s="11" t="s">
        <v>57</v>
      </c>
      <c r="C91" s="12" t="s">
        <v>28</v>
      </c>
      <c r="D91" s="13" t="s">
        <v>48</v>
      </c>
      <c r="E91" s="14"/>
      <c r="F91" s="15">
        <v>102.48</v>
      </c>
      <c r="G91" s="15">
        <f t="shared" si="1"/>
        <v>102.48</v>
      </c>
      <c r="I91" s="16"/>
    </row>
    <row r="92" ht="15.75" customHeight="1">
      <c r="A92" s="10">
        <v>45411.0</v>
      </c>
      <c r="B92" s="11" t="s">
        <v>56</v>
      </c>
      <c r="C92" s="12" t="s">
        <v>14</v>
      </c>
      <c r="D92" s="13" t="s">
        <v>13</v>
      </c>
      <c r="E92" s="14"/>
      <c r="F92" s="15">
        <v>77.64</v>
      </c>
      <c r="G92" s="15">
        <f t="shared" si="1"/>
        <v>77.64</v>
      </c>
      <c r="I92" s="16"/>
    </row>
    <row r="93" ht="15.75" customHeight="1">
      <c r="A93" s="10">
        <v>45412.0</v>
      </c>
      <c r="B93" s="11" t="s">
        <v>56</v>
      </c>
      <c r="C93" s="12" t="s">
        <v>28</v>
      </c>
      <c r="D93" s="13" t="s">
        <v>48</v>
      </c>
      <c r="E93" s="14"/>
      <c r="F93" s="15">
        <v>102.48</v>
      </c>
      <c r="G93" s="15">
        <f t="shared" si="1"/>
        <v>102.48</v>
      </c>
      <c r="I93" s="16"/>
    </row>
    <row r="94" ht="15.75" customHeight="1">
      <c r="A94" s="10">
        <v>45414.0</v>
      </c>
      <c r="B94" s="11" t="s">
        <v>56</v>
      </c>
      <c r="C94" s="12" t="s">
        <v>14</v>
      </c>
      <c r="D94" s="13" t="s">
        <v>13</v>
      </c>
      <c r="E94" s="14"/>
      <c r="F94" s="15">
        <v>77.64</v>
      </c>
      <c r="G94" s="15">
        <f t="shared" si="1"/>
        <v>77.64</v>
      </c>
      <c r="I94" s="16"/>
    </row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6" width="8.71"/>
  </cols>
  <sheetData>
    <row r="1">
      <c r="A1" s="19" t="s">
        <v>58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JopaExcel</dc:creator>
</cp:coreProperties>
</file>